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účtování FP 08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<sst xmlns="http://schemas.openxmlformats.org/spreadsheetml/2006/main" count="77" uniqueCount="71">
  <si>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z toho: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</si>
  <si>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</si>
  <si>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</si>
  <si>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</si>
  <si>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</si>
  <si>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</si>
  <si>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</si>
  <si>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</si>
  <si>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</si>
  <si>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</si>
  <si>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Výdaje CELKEM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</si>
  <si>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</si>
  <si>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</si>
  <si>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</si>
  <si>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</si>
  <si>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</si>
  <si>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</si>
  <si>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</si>
  <si>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</si>
  <si>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 xml:space="preserve">pojištění (Ford Tranzit+při zájezd.vyst.) </t>
  </si>
  <si>
    <t>odpisy</t>
  </si>
  <si>
    <t>Příjmy celkem</t>
  </si>
  <si>
    <t xml:space="preserve">           kurzovné  Rosénky</t>
  </si>
  <si>
    <t xml:space="preserve">z toho: vstupné </t>
  </si>
  <si>
    <t xml:space="preserve">           za zájezdová vystoupení</t>
  </si>
  <si>
    <t>Ing. Irena Náměstková</t>
  </si>
  <si>
    <t>Rezervní fond organizace</t>
  </si>
  <si>
    <r>
      <t>Dejvické divadlo, o.p.s</t>
    </r>
    <r>
      <rPr>
        <b/>
        <sz val="11"/>
        <rFont val="Arial"/>
        <family val="2"/>
      </rPr>
      <t>.</t>
    </r>
  </si>
  <si>
    <t>Tržby celkem</t>
  </si>
  <si>
    <t>Hospodářský  výsledek</t>
  </si>
  <si>
    <t>MČ Praha 6</t>
  </si>
  <si>
    <t xml:space="preserve">  skutečnost </t>
  </si>
  <si>
    <t>MKČR ze SR</t>
  </si>
  <si>
    <t>tržeb DD</t>
  </si>
  <si>
    <t xml:space="preserve">použití </t>
  </si>
  <si>
    <t>použití dotace</t>
  </si>
  <si>
    <t>použití přísp.</t>
  </si>
  <si>
    <t>hlav. činnost</t>
  </si>
  <si>
    <t xml:space="preserve">Úroky + jiné ostatní výnosy </t>
  </si>
  <si>
    <t>Úspora grantu MČ Praha 6 pro další období</t>
  </si>
  <si>
    <t>právní a ek.služby, audit</t>
  </si>
  <si>
    <t>použití účel.</t>
  </si>
  <si>
    <t>dotace MHMP</t>
  </si>
  <si>
    <t>ostatní služby</t>
  </si>
  <si>
    <t xml:space="preserve"> plán hlavní   </t>
  </si>
  <si>
    <t xml:space="preserve"> činnosti</t>
  </si>
  <si>
    <t>Čerpání rezervního fondu organizace</t>
  </si>
  <si>
    <t>Použití úspory grantu MČ Praha 6</t>
  </si>
  <si>
    <t>Zahraniční granty MK ČR ze SR</t>
  </si>
  <si>
    <t>Dary</t>
  </si>
  <si>
    <t xml:space="preserve">                                                                                                                                                       </t>
  </si>
  <si>
    <t>darů</t>
  </si>
  <si>
    <t xml:space="preserve">RF DD </t>
  </si>
  <si>
    <t>Grant Městské části Praha 6</t>
  </si>
  <si>
    <t>Granty MČ Praha 6 na  akce</t>
  </si>
  <si>
    <t>Úspora dotace HMP na provoz a uměl.činnost</t>
  </si>
  <si>
    <t>Čerpání finančních prostředků v hlavní činnosti v roce 2008</t>
  </si>
  <si>
    <t>V Praze dne 11.2.2009</t>
  </si>
  <si>
    <t>MHMP na vst.</t>
  </si>
  <si>
    <t xml:space="preserve">Dotace MK ČR-Program st. podpory prof.div.  </t>
  </si>
  <si>
    <t>Účel.dotace HMP na provoz a uměl. činnost</t>
  </si>
  <si>
    <t>nájmné včetně služeb</t>
  </si>
  <si>
    <r>
      <t xml:space="preserve">Provozní grant HMP </t>
    </r>
    <r>
      <rPr>
        <b/>
        <sz val="10"/>
        <rFont val="Arial"/>
        <family val="2"/>
      </rPr>
      <t>(dotace na vstupenku)</t>
    </r>
  </si>
  <si>
    <t>Poznámka: V řádku "Úspora grantu MČ Prahy 6",  ve sloupci "plán hlavní činnosti ", je uvedena úspora grantu</t>
  </si>
  <si>
    <t xml:space="preserve">k 31.12.2007, ve sloupci "skutečnost  hlav.činnost"  je uvedena celková úspora grantu MČ Praha 6 na činnost </t>
  </si>
  <si>
    <t>doplňkové činnosti v částce + 413 tis. Kč.</t>
  </si>
  <si>
    <t xml:space="preserve"> </t>
  </si>
  <si>
    <t>Příloha č. 3</t>
  </si>
  <si>
    <t xml:space="preserve">organizace ve čtyřletém období od 1.7.2004 do 30.6.2008, která dle možnosti dané smlouvou bude použita na </t>
  </si>
  <si>
    <t xml:space="preserve">činnost obecně prospěšné společnosti v příštím období. Úspora dotace HMP bude použita na provoz a </t>
  </si>
  <si>
    <t xml:space="preserve">uměleckou činnost organizace v roce 2009.  Ztráta hlavní činnosti v částce - 413 tis. Kč je kryta  ziskem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</si>
</sst>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sz val="16"/>
      <name val="Arial"/>
      <family val="2"/>
    </font>
    <font>
      <i/>
      <sz val="16"/>
      <name val="Arial"/>
      <family val="2"/>
    </font>
    <font>
      <b/>
      <sz val="24"/>
      <color indexed="48"/>
      <name val="Arial Narrow"/>
      <family val="2"/>
    </font>
    <font>
      <sz val="24"/>
      <color indexed="48"/>
      <name val="Arial Narrow"/>
      <family val="2"/>
    </font>
    <font>
      <sz val="16"/>
      <color indexed="48"/>
      <name val="Arial Narrow"/>
      <family val="2"/>
    </font>
    <font>
      <sz val="12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5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57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9" xfId="0" applyFont="1" applyBorder="1" applyAlignment="1">
      <alignment/>
    </xf>
    <xf numFmtId="0" fontId="2" fillId="0" borderId="4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6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4" fillId="0" borderId="6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Alignment="1">
      <alignment/>
    </xf>
    <xf numFmtId="0" fontId="13" fillId="0" borderId="9" xfId="0" applyFont="1" applyBorder="1" applyAlignment="1">
      <alignment/>
    </xf>
    <xf numFmtId="0" fontId="13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0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32.57421875" style="0" customWidth="1"/>
    <col min="3" max="3" width="10.421875" style="0" customWidth="1"/>
    <col min="4" max="4" width="12.421875" style="0" customWidth="1"/>
    <col min="5" max="5" width="12.140625" style="0" customWidth="1"/>
    <col min="6" max="6" width="13.28125" style="0" customWidth="1"/>
    <col min="7" max="7" width="12.8515625" style="0" customWidth="1"/>
    <col min="8" max="8" width="13.140625" style="0" customWidth="1"/>
    <col min="9" max="9" width="8.28125" style="0" customWidth="1"/>
    <col min="10" max="10" width="6.8515625" style="0" customWidth="1"/>
    <col min="11" max="11" width="9.8515625" style="0" customWidth="1"/>
  </cols>
  <sheetData>
    <row r="1" spans="8:9" ht="12.75">
      <c r="H1" t="s">
        <v>66</v>
      </c>
      <c r="I1" t="s">
        <v>67</v>
      </c>
    </row>
    <row r="2" spans="1:11" ht="55.5" customHeight="1" thickBot="1">
      <c r="A2" s="132" t="s">
        <v>56</v>
      </c>
      <c r="B2" s="133"/>
      <c r="C2" s="133"/>
      <c r="D2" s="133"/>
      <c r="E2" s="133"/>
      <c r="F2" s="133"/>
      <c r="G2" s="133"/>
      <c r="H2" s="97"/>
      <c r="I2" s="91"/>
      <c r="J2" s="26"/>
      <c r="K2" s="92"/>
    </row>
    <row r="3" spans="1:11" ht="19.5" customHeight="1" thickTop="1">
      <c r="A3" s="8" t="s">
        <v>18</v>
      </c>
      <c r="B3" s="6"/>
      <c r="C3" s="79" t="s">
        <v>44</v>
      </c>
      <c r="D3" s="30" t="s">
        <v>31</v>
      </c>
      <c r="E3" s="12" t="s">
        <v>36</v>
      </c>
      <c r="F3" s="22" t="s">
        <v>35</v>
      </c>
      <c r="G3" s="29" t="s">
        <v>41</v>
      </c>
      <c r="H3" s="98" t="s">
        <v>35</v>
      </c>
      <c r="I3" s="20" t="s">
        <v>34</v>
      </c>
      <c r="J3" s="20" t="s">
        <v>34</v>
      </c>
      <c r="K3" s="20" t="s">
        <v>34</v>
      </c>
    </row>
    <row r="4" spans="1:11" ht="19.5" customHeight="1" thickBot="1">
      <c r="A4" s="9" t="s">
        <v>27</v>
      </c>
      <c r="B4" s="2"/>
      <c r="C4" s="25" t="s">
        <v>45</v>
      </c>
      <c r="D4" s="31" t="s">
        <v>37</v>
      </c>
      <c r="E4" s="24" t="s">
        <v>30</v>
      </c>
      <c r="F4" s="23" t="s">
        <v>32</v>
      </c>
      <c r="G4" s="23" t="s">
        <v>42</v>
      </c>
      <c r="H4" s="99" t="s">
        <v>58</v>
      </c>
      <c r="I4" s="21" t="s">
        <v>51</v>
      </c>
      <c r="J4" s="21" t="s">
        <v>52</v>
      </c>
      <c r="K4" s="90" t="s">
        <v>33</v>
      </c>
    </row>
    <row r="5" spans="1:13" ht="19.5" customHeight="1" thickBot="1" thickTop="1">
      <c r="A5" s="3" t="s">
        <v>10</v>
      </c>
      <c r="B5" s="5"/>
      <c r="C5" s="45">
        <f aca="true" t="shared" si="0" ref="C5:K5">SUM(C6+C10+C17+C22+C23)</f>
        <v>23869</v>
      </c>
      <c r="D5" s="32">
        <f t="shared" si="0"/>
        <v>24129</v>
      </c>
      <c r="E5" s="46">
        <f t="shared" si="0"/>
        <v>5298</v>
      </c>
      <c r="F5" s="32">
        <f>SUM(F6+F10+F17+F22+F23)</f>
        <v>1590</v>
      </c>
      <c r="G5" s="32">
        <f t="shared" si="0"/>
        <v>4169</v>
      </c>
      <c r="H5" s="32">
        <f t="shared" si="0"/>
        <v>951</v>
      </c>
      <c r="I5" s="47">
        <f t="shared" si="0"/>
        <v>1948</v>
      </c>
      <c r="J5" s="46">
        <f>SUM(J6+J10+J17+J22+J23)</f>
        <v>66</v>
      </c>
      <c r="K5" s="32">
        <f t="shared" si="0"/>
        <v>9694</v>
      </c>
      <c r="L5" s="17"/>
      <c r="M5" s="17"/>
    </row>
    <row r="6" spans="1:13" ht="19.5" customHeight="1" thickBot="1" thickTop="1">
      <c r="A6" s="18" t="s">
        <v>11</v>
      </c>
      <c r="B6" s="19"/>
      <c r="C6" s="48">
        <f aca="true" t="shared" si="1" ref="C6:K6">SUM(C7:C9)</f>
        <v>1514</v>
      </c>
      <c r="D6" s="33">
        <f t="shared" si="1"/>
        <v>1534</v>
      </c>
      <c r="E6" s="49">
        <f t="shared" si="1"/>
        <v>82</v>
      </c>
      <c r="F6" s="33">
        <f>SUM(F7:F9)</f>
        <v>248</v>
      </c>
      <c r="G6" s="33">
        <f t="shared" si="1"/>
        <v>314</v>
      </c>
      <c r="H6" s="33">
        <f t="shared" si="1"/>
        <v>271</v>
      </c>
      <c r="I6" s="33">
        <f t="shared" si="1"/>
        <v>0</v>
      </c>
      <c r="J6" s="49">
        <f>SUM(J7:J9)</f>
        <v>51</v>
      </c>
      <c r="K6" s="33">
        <f t="shared" si="1"/>
        <v>568</v>
      </c>
      <c r="L6" s="17"/>
      <c r="M6" s="17"/>
    </row>
    <row r="7" spans="1:13" ht="19.5" customHeight="1" thickBot="1">
      <c r="A7" s="14" t="s">
        <v>0</v>
      </c>
      <c r="B7" s="13" t="s">
        <v>1</v>
      </c>
      <c r="C7" s="50">
        <v>714</v>
      </c>
      <c r="D7" s="34">
        <v>803</v>
      </c>
      <c r="E7" s="51">
        <v>32</v>
      </c>
      <c r="F7" s="34">
        <v>248</v>
      </c>
      <c r="G7" s="34">
        <v>201</v>
      </c>
      <c r="H7" s="68">
        <v>271</v>
      </c>
      <c r="I7" s="52"/>
      <c r="J7" s="69">
        <v>12</v>
      </c>
      <c r="K7" s="34">
        <v>39</v>
      </c>
      <c r="L7" s="17"/>
      <c r="M7" s="17"/>
    </row>
    <row r="8" spans="1:13" ht="19.5" customHeight="1" thickBot="1">
      <c r="A8" s="10"/>
      <c r="B8" s="7" t="s">
        <v>2</v>
      </c>
      <c r="C8" s="53">
        <v>145</v>
      </c>
      <c r="D8" s="35">
        <v>89</v>
      </c>
      <c r="E8" s="35">
        <v>50</v>
      </c>
      <c r="F8" s="61"/>
      <c r="G8" s="61"/>
      <c r="H8" s="100"/>
      <c r="I8" s="62"/>
      <c r="J8" s="86">
        <v>39</v>
      </c>
      <c r="K8" s="61"/>
      <c r="L8" s="17"/>
      <c r="M8" s="17"/>
    </row>
    <row r="9" spans="1:13" ht="19.5" customHeight="1" thickBot="1">
      <c r="A9" s="11"/>
      <c r="B9" s="1" t="s">
        <v>3</v>
      </c>
      <c r="C9" s="54">
        <v>655</v>
      </c>
      <c r="D9" s="36">
        <v>642</v>
      </c>
      <c r="E9" s="51"/>
      <c r="F9" s="34"/>
      <c r="G9" s="34">
        <v>113</v>
      </c>
      <c r="H9" s="68"/>
      <c r="I9" s="52"/>
      <c r="J9" s="69"/>
      <c r="K9" s="34">
        <v>529</v>
      </c>
      <c r="L9" s="17"/>
      <c r="M9" s="17"/>
    </row>
    <row r="10" spans="1:13" ht="19.5" customHeight="1" thickBot="1">
      <c r="A10" s="15" t="s">
        <v>4</v>
      </c>
      <c r="B10" s="16"/>
      <c r="C10" s="55">
        <f aca="true" t="shared" si="2" ref="C10:K10">SUM(C11:C16)</f>
        <v>7906</v>
      </c>
      <c r="D10" s="37">
        <f t="shared" si="2"/>
        <v>8382</v>
      </c>
      <c r="E10" s="56">
        <f t="shared" si="2"/>
        <v>2927</v>
      </c>
      <c r="F10" s="37">
        <f>SUM(F11:F16)</f>
        <v>1340</v>
      </c>
      <c r="G10" s="37">
        <f t="shared" si="2"/>
        <v>1191</v>
      </c>
      <c r="H10" s="37">
        <f t="shared" si="2"/>
        <v>680</v>
      </c>
      <c r="I10" s="37">
        <f t="shared" si="2"/>
        <v>1948</v>
      </c>
      <c r="J10" s="56"/>
      <c r="K10" s="37">
        <f t="shared" si="2"/>
        <v>296</v>
      </c>
      <c r="L10" s="17"/>
      <c r="M10" s="17"/>
    </row>
    <row r="11" spans="1:13" ht="19.5" customHeight="1">
      <c r="A11" s="14" t="s">
        <v>0</v>
      </c>
      <c r="B11" s="13" t="s">
        <v>5</v>
      </c>
      <c r="C11" s="50">
        <v>490</v>
      </c>
      <c r="D11" s="38">
        <v>462</v>
      </c>
      <c r="E11" s="57">
        <v>462</v>
      </c>
      <c r="F11" s="34"/>
      <c r="G11" s="34"/>
      <c r="H11" s="68"/>
      <c r="I11" s="52"/>
      <c r="J11" s="69"/>
      <c r="K11" s="34"/>
      <c r="L11" s="17"/>
      <c r="M11" s="17"/>
    </row>
    <row r="12" spans="1:13" ht="19.5" customHeight="1">
      <c r="A12" s="10"/>
      <c r="B12" s="7" t="s">
        <v>61</v>
      </c>
      <c r="C12" s="53">
        <v>662</v>
      </c>
      <c r="D12" s="34">
        <v>629</v>
      </c>
      <c r="E12" s="51">
        <v>314</v>
      </c>
      <c r="F12" s="34"/>
      <c r="G12" s="34">
        <v>315</v>
      </c>
      <c r="H12" s="68"/>
      <c r="I12" s="52"/>
      <c r="J12" s="69"/>
      <c r="K12" s="34"/>
      <c r="L12" s="17"/>
      <c r="M12" s="17"/>
    </row>
    <row r="13" spans="1:13" ht="19.5" customHeight="1">
      <c r="A13" s="10"/>
      <c r="B13" s="7" t="s">
        <v>40</v>
      </c>
      <c r="C13" s="53">
        <v>260</v>
      </c>
      <c r="D13" s="35">
        <v>355</v>
      </c>
      <c r="E13" s="35">
        <v>244</v>
      </c>
      <c r="F13" s="34"/>
      <c r="G13" s="34">
        <v>111</v>
      </c>
      <c r="H13" s="68"/>
      <c r="I13" s="52"/>
      <c r="J13" s="69"/>
      <c r="K13" s="34"/>
      <c r="L13" s="17"/>
      <c r="M13" s="17"/>
    </row>
    <row r="14" spans="1:13" ht="19.5" customHeight="1">
      <c r="A14" s="10"/>
      <c r="B14" s="7" t="s">
        <v>6</v>
      </c>
      <c r="C14" s="53">
        <v>82</v>
      </c>
      <c r="D14" s="34">
        <v>87</v>
      </c>
      <c r="E14" s="58">
        <v>87</v>
      </c>
      <c r="F14" s="35"/>
      <c r="G14" s="35"/>
      <c r="H14" s="101"/>
      <c r="I14" s="59"/>
      <c r="J14" s="53"/>
      <c r="K14" s="35"/>
      <c r="L14" s="17"/>
      <c r="M14" s="17"/>
    </row>
    <row r="15" spans="1:13" ht="19.5" customHeight="1">
      <c r="A15" s="10"/>
      <c r="B15" s="7" t="s">
        <v>7</v>
      </c>
      <c r="C15" s="53">
        <v>140</v>
      </c>
      <c r="D15" s="35">
        <v>118</v>
      </c>
      <c r="E15" s="35"/>
      <c r="F15" s="34">
        <v>52</v>
      </c>
      <c r="G15" s="34"/>
      <c r="H15" s="68"/>
      <c r="I15" s="52"/>
      <c r="J15" s="69"/>
      <c r="K15" s="34">
        <v>66</v>
      </c>
      <c r="L15" s="17"/>
      <c r="M15" s="17"/>
    </row>
    <row r="16" spans="1:13" ht="19.5" customHeight="1" thickBot="1">
      <c r="A16" s="11"/>
      <c r="B16" s="1" t="s">
        <v>43</v>
      </c>
      <c r="C16" s="54">
        <v>6272</v>
      </c>
      <c r="D16" s="34">
        <v>6731</v>
      </c>
      <c r="E16" s="51">
        <v>1820</v>
      </c>
      <c r="F16" s="77">
        <v>1288</v>
      </c>
      <c r="G16" s="77">
        <v>765</v>
      </c>
      <c r="H16" s="102">
        <v>680</v>
      </c>
      <c r="I16" s="78">
        <v>1948</v>
      </c>
      <c r="J16" s="87"/>
      <c r="K16" s="77">
        <v>230</v>
      </c>
      <c r="L16" s="17"/>
      <c r="M16" s="17"/>
    </row>
    <row r="17" spans="1:13" ht="19.5" customHeight="1" thickBot="1">
      <c r="A17" s="15" t="s">
        <v>12</v>
      </c>
      <c r="B17" s="16"/>
      <c r="C17" s="55">
        <f aca="true" t="shared" si="3" ref="C17:K17">SUM(C18:C21)</f>
        <v>13983</v>
      </c>
      <c r="D17" s="37">
        <f t="shared" si="3"/>
        <v>13773</v>
      </c>
      <c r="E17" s="56">
        <f>SUM(E18:E21)</f>
        <v>1933</v>
      </c>
      <c r="F17" s="37">
        <f>SUM(F18:F21)</f>
        <v>0</v>
      </c>
      <c r="G17" s="37">
        <f t="shared" si="3"/>
        <v>2664</v>
      </c>
      <c r="H17" s="37">
        <f t="shared" si="3"/>
        <v>0</v>
      </c>
      <c r="I17" s="37">
        <v>0</v>
      </c>
      <c r="J17" s="56"/>
      <c r="K17" s="37">
        <f t="shared" si="3"/>
        <v>8763</v>
      </c>
      <c r="L17" s="17"/>
      <c r="M17" s="17"/>
    </row>
    <row r="18" spans="1:13" ht="19.5" customHeight="1">
      <c r="A18" s="14" t="s">
        <v>0</v>
      </c>
      <c r="B18" s="13" t="s">
        <v>13</v>
      </c>
      <c r="C18" s="50">
        <v>10099</v>
      </c>
      <c r="D18" s="34">
        <v>9676</v>
      </c>
      <c r="E18" s="51">
        <v>1933</v>
      </c>
      <c r="F18" s="34"/>
      <c r="G18" s="34">
        <v>1924</v>
      </c>
      <c r="H18" s="68"/>
      <c r="I18" s="52"/>
      <c r="J18" s="69"/>
      <c r="K18" s="34">
        <v>5406</v>
      </c>
      <c r="L18" s="17"/>
      <c r="M18" s="17"/>
    </row>
    <row r="19" spans="1:13" ht="19.5" customHeight="1">
      <c r="A19" s="107"/>
      <c r="B19" s="108" t="s">
        <v>14</v>
      </c>
      <c r="C19" s="53">
        <v>300</v>
      </c>
      <c r="D19" s="35">
        <v>564</v>
      </c>
      <c r="E19" s="51"/>
      <c r="F19" s="34"/>
      <c r="G19" s="34"/>
      <c r="H19" s="68"/>
      <c r="I19" s="52"/>
      <c r="J19" s="69"/>
      <c r="K19" s="34">
        <v>564</v>
      </c>
      <c r="L19" s="17"/>
      <c r="M19" s="17"/>
    </row>
    <row r="20" spans="1:13" ht="19.5" customHeight="1">
      <c r="A20" s="107"/>
      <c r="B20" s="108" t="s">
        <v>8</v>
      </c>
      <c r="C20" s="53">
        <v>2675</v>
      </c>
      <c r="D20" s="34">
        <v>2637</v>
      </c>
      <c r="E20" s="51"/>
      <c r="F20" s="34"/>
      <c r="G20" s="34">
        <v>549</v>
      </c>
      <c r="H20" s="68"/>
      <c r="I20" s="52"/>
      <c r="J20" s="69"/>
      <c r="K20" s="34">
        <v>2088</v>
      </c>
      <c r="L20" s="17"/>
      <c r="M20" s="17"/>
    </row>
    <row r="21" spans="1:13" ht="19.5" customHeight="1" thickBot="1">
      <c r="A21" s="107"/>
      <c r="B21" s="108" t="s">
        <v>15</v>
      </c>
      <c r="C21" s="53">
        <v>909</v>
      </c>
      <c r="D21" s="35">
        <v>896</v>
      </c>
      <c r="E21" s="51"/>
      <c r="F21" s="34"/>
      <c r="G21" s="34">
        <v>191</v>
      </c>
      <c r="H21" s="68"/>
      <c r="I21" s="52"/>
      <c r="J21" s="69"/>
      <c r="K21" s="34">
        <v>705</v>
      </c>
      <c r="L21" s="17"/>
      <c r="M21" s="17"/>
    </row>
    <row r="22" spans="1:13" ht="19.5" customHeight="1" thickBot="1">
      <c r="A22" s="109" t="s">
        <v>9</v>
      </c>
      <c r="B22" s="110"/>
      <c r="C22" s="55">
        <v>88</v>
      </c>
      <c r="D22" s="37">
        <v>67</v>
      </c>
      <c r="E22" s="60"/>
      <c r="F22" s="61"/>
      <c r="G22" s="61"/>
      <c r="H22" s="100"/>
      <c r="I22" s="62"/>
      <c r="J22" s="86"/>
      <c r="K22" s="37">
        <v>67</v>
      </c>
      <c r="L22" s="17"/>
      <c r="M22" s="17"/>
    </row>
    <row r="23" spans="1:13" ht="19.5" customHeight="1" thickBot="1">
      <c r="A23" s="109" t="s">
        <v>16</v>
      </c>
      <c r="B23" s="111"/>
      <c r="C23" s="55">
        <f aca="true" t="shared" si="4" ref="C23:K23">SUM(C24:C25)</f>
        <v>378</v>
      </c>
      <c r="D23" s="37">
        <f t="shared" si="4"/>
        <v>373</v>
      </c>
      <c r="E23" s="63">
        <f t="shared" si="4"/>
        <v>356</v>
      </c>
      <c r="F23" s="37">
        <f t="shared" si="4"/>
        <v>2</v>
      </c>
      <c r="G23" s="37">
        <f t="shared" si="4"/>
        <v>0</v>
      </c>
      <c r="H23" s="103"/>
      <c r="I23" s="64">
        <f t="shared" si="4"/>
        <v>0</v>
      </c>
      <c r="J23" s="64">
        <f t="shared" si="4"/>
        <v>15</v>
      </c>
      <c r="K23" s="37">
        <f t="shared" si="4"/>
        <v>0</v>
      </c>
      <c r="L23" s="17"/>
      <c r="M23" s="17"/>
    </row>
    <row r="24" spans="1:13" ht="19.5" customHeight="1">
      <c r="A24" s="112" t="s">
        <v>0</v>
      </c>
      <c r="B24" s="128" t="s">
        <v>19</v>
      </c>
      <c r="C24" s="50">
        <v>35</v>
      </c>
      <c r="D24" s="39">
        <v>28</v>
      </c>
      <c r="E24" s="65">
        <v>26</v>
      </c>
      <c r="F24" s="34">
        <v>2</v>
      </c>
      <c r="G24" s="34"/>
      <c r="H24" s="68"/>
      <c r="I24" s="52"/>
      <c r="J24" s="69"/>
      <c r="K24" s="34"/>
      <c r="L24" s="17"/>
      <c r="M24" s="17"/>
    </row>
    <row r="25" spans="1:13" ht="19.5" customHeight="1" thickBot="1">
      <c r="A25" s="114"/>
      <c r="B25" s="113" t="s">
        <v>20</v>
      </c>
      <c r="C25" s="54">
        <v>343</v>
      </c>
      <c r="D25" s="40">
        <v>345</v>
      </c>
      <c r="E25" s="40">
        <v>330</v>
      </c>
      <c r="F25" s="34"/>
      <c r="G25" s="34"/>
      <c r="H25" s="68"/>
      <c r="I25" s="52"/>
      <c r="J25" s="69">
        <v>15</v>
      </c>
      <c r="K25" s="34"/>
      <c r="L25" s="17"/>
      <c r="M25" s="17"/>
    </row>
    <row r="26" spans="1:13" ht="19.5" customHeight="1" thickBot="1" thickTop="1">
      <c r="A26" s="115" t="s">
        <v>21</v>
      </c>
      <c r="B26" s="116"/>
      <c r="C26" s="45">
        <f>SUM(C27+C31+C33+C35+C36+C37+C40+C41+C42)</f>
        <v>23869</v>
      </c>
      <c r="D26" s="32">
        <f>SUM(D27+D31+D32+D33+D36+D37+D39+D40+D41+D42)</f>
        <v>23716</v>
      </c>
      <c r="E26" s="67">
        <v>5298</v>
      </c>
      <c r="F26" s="32">
        <f>SUM(F27+F31+F33+F37+F40+F41)</f>
        <v>1590</v>
      </c>
      <c r="G26" s="32">
        <f>SUM(G27+G31+G33+G37+G40+G41)</f>
        <v>4169</v>
      </c>
      <c r="H26" s="32">
        <v>951</v>
      </c>
      <c r="I26" s="45">
        <v>1948</v>
      </c>
      <c r="J26" s="32">
        <f>SUM(J27+J31+J32+J33+J36+J37+J39+J40+J41+J42)</f>
        <v>66</v>
      </c>
      <c r="K26" s="32">
        <f>SUM(K27+K31)</f>
        <v>9694</v>
      </c>
      <c r="L26" s="17"/>
      <c r="M26" s="17"/>
    </row>
    <row r="27" spans="1:12" ht="19.5" customHeight="1" thickBot="1" thickTop="1">
      <c r="A27" s="115" t="s">
        <v>28</v>
      </c>
      <c r="B27" s="116"/>
      <c r="C27" s="45">
        <f>SUM(C28+C29+C30)</f>
        <v>7143</v>
      </c>
      <c r="D27" s="32">
        <f>SUM(D28+D29+D30)</f>
        <v>9618</v>
      </c>
      <c r="E27" s="66"/>
      <c r="F27" s="34"/>
      <c r="G27" s="34"/>
      <c r="H27" s="68"/>
      <c r="I27" s="68"/>
      <c r="J27" s="85"/>
      <c r="K27" s="32">
        <f>SUM(K28+K29+K30)</f>
        <v>9618</v>
      </c>
      <c r="L27" s="17"/>
    </row>
    <row r="28" spans="1:12" ht="19.5" customHeight="1" thickTop="1">
      <c r="A28" s="117" t="s">
        <v>23</v>
      </c>
      <c r="B28" s="118"/>
      <c r="C28" s="69">
        <v>4335</v>
      </c>
      <c r="D28" s="39">
        <v>6382</v>
      </c>
      <c r="E28" s="34"/>
      <c r="F28" s="34"/>
      <c r="G28" s="34"/>
      <c r="H28" s="34"/>
      <c r="I28" s="34"/>
      <c r="J28" s="66"/>
      <c r="K28" s="72">
        <v>6382</v>
      </c>
      <c r="L28" s="17"/>
    </row>
    <row r="29" spans="1:12" ht="19.5" customHeight="1">
      <c r="A29" s="114" t="s">
        <v>24</v>
      </c>
      <c r="B29" s="113"/>
      <c r="C29" s="54">
        <v>2550</v>
      </c>
      <c r="D29" s="35">
        <v>2951</v>
      </c>
      <c r="E29" s="34"/>
      <c r="F29" s="34"/>
      <c r="G29" s="34"/>
      <c r="H29" s="68"/>
      <c r="I29" s="68"/>
      <c r="J29" s="85"/>
      <c r="K29" s="35">
        <v>2951</v>
      </c>
      <c r="L29" s="17"/>
    </row>
    <row r="30" spans="1:12" ht="19.5" customHeight="1" thickBot="1">
      <c r="A30" s="114" t="s">
        <v>22</v>
      </c>
      <c r="B30" s="113"/>
      <c r="C30" s="54">
        <v>258</v>
      </c>
      <c r="D30" s="34">
        <v>285</v>
      </c>
      <c r="E30" s="34"/>
      <c r="F30" s="34"/>
      <c r="G30" s="34"/>
      <c r="H30" s="68"/>
      <c r="I30" s="68"/>
      <c r="J30" s="85"/>
      <c r="K30" s="40">
        <v>285</v>
      </c>
      <c r="L30" s="17"/>
    </row>
    <row r="31" spans="1:12" ht="19.5" customHeight="1" thickBot="1" thickTop="1">
      <c r="A31" s="119" t="s">
        <v>38</v>
      </c>
      <c r="B31" s="120"/>
      <c r="C31" s="71">
        <v>3</v>
      </c>
      <c r="D31" s="41">
        <v>76</v>
      </c>
      <c r="E31" s="34"/>
      <c r="F31" s="34"/>
      <c r="G31" s="34"/>
      <c r="H31" s="34"/>
      <c r="I31" s="34"/>
      <c r="J31" s="66"/>
      <c r="K31" s="80">
        <v>76</v>
      </c>
      <c r="L31" s="17"/>
    </row>
    <row r="32" spans="1:12" ht="19.5" customHeight="1" thickBot="1" thickTop="1">
      <c r="A32" s="119" t="s">
        <v>46</v>
      </c>
      <c r="B32" s="120"/>
      <c r="C32" s="71">
        <v>66</v>
      </c>
      <c r="D32" s="41">
        <v>66</v>
      </c>
      <c r="E32" s="70"/>
      <c r="F32" s="70"/>
      <c r="G32" s="70"/>
      <c r="H32" s="81"/>
      <c r="I32" s="81"/>
      <c r="J32" s="96">
        <v>66</v>
      </c>
      <c r="K32" s="32"/>
      <c r="L32" s="17"/>
    </row>
    <row r="33" spans="1:12" ht="19.5" customHeight="1" thickTop="1">
      <c r="A33" s="119" t="s">
        <v>53</v>
      </c>
      <c r="B33" s="121"/>
      <c r="C33" s="71">
        <v>8358</v>
      </c>
      <c r="D33" s="41">
        <v>5218</v>
      </c>
      <c r="E33" s="42">
        <v>5218</v>
      </c>
      <c r="F33" s="34"/>
      <c r="G33" s="34"/>
      <c r="H33" s="68"/>
      <c r="I33" s="68"/>
      <c r="J33" s="85"/>
      <c r="K33" s="34"/>
      <c r="L33" s="17"/>
    </row>
    <row r="34" spans="1:12" ht="19.5" customHeight="1">
      <c r="A34" s="27" t="s">
        <v>39</v>
      </c>
      <c r="B34" s="2"/>
      <c r="C34" s="94">
        <v>3783</v>
      </c>
      <c r="D34" s="95">
        <v>2865</v>
      </c>
      <c r="E34" s="95">
        <v>2865</v>
      </c>
      <c r="F34" s="34"/>
      <c r="G34" s="34"/>
      <c r="H34" s="68"/>
      <c r="I34" s="68"/>
      <c r="J34" s="85"/>
      <c r="K34" s="34"/>
      <c r="L34" s="17"/>
    </row>
    <row r="35" spans="1:12" ht="19.5" customHeight="1" thickBot="1">
      <c r="A35" s="122" t="s">
        <v>47</v>
      </c>
      <c r="B35" s="123"/>
      <c r="C35" s="83">
        <v>0</v>
      </c>
      <c r="D35" s="84">
        <v>0</v>
      </c>
      <c r="E35" s="73"/>
      <c r="F35" s="73"/>
      <c r="G35" s="73"/>
      <c r="H35" s="76"/>
      <c r="I35" s="76"/>
      <c r="J35" s="89"/>
      <c r="K35" s="73"/>
      <c r="L35" s="17"/>
    </row>
    <row r="36" spans="1:12" ht="19.5" customHeight="1" thickBot="1" thickTop="1">
      <c r="A36" s="122" t="s">
        <v>54</v>
      </c>
      <c r="B36" s="123"/>
      <c r="C36" s="83">
        <v>90</v>
      </c>
      <c r="D36" s="84">
        <v>80</v>
      </c>
      <c r="E36" s="32">
        <v>80</v>
      </c>
      <c r="F36" s="34"/>
      <c r="G36" s="73"/>
      <c r="H36" s="68"/>
      <c r="I36" s="68"/>
      <c r="J36" s="85"/>
      <c r="K36" s="73"/>
      <c r="L36" s="17"/>
    </row>
    <row r="37" spans="1:12" ht="19.5" customHeight="1" thickBot="1" thickTop="1">
      <c r="A37" s="82" t="s">
        <v>60</v>
      </c>
      <c r="B37" s="123"/>
      <c r="C37" s="83">
        <v>5000</v>
      </c>
      <c r="D37" s="84">
        <v>4169</v>
      </c>
      <c r="E37" s="34"/>
      <c r="F37" s="34"/>
      <c r="G37" s="84">
        <v>4169</v>
      </c>
      <c r="H37" s="42"/>
      <c r="I37" s="34"/>
      <c r="J37" s="66"/>
      <c r="K37" s="73"/>
      <c r="L37" s="17"/>
    </row>
    <row r="38" spans="1:12" ht="19.5" customHeight="1" thickBot="1" thickTop="1">
      <c r="A38" s="82" t="s">
        <v>55</v>
      </c>
      <c r="B38" s="123"/>
      <c r="C38" s="83"/>
      <c r="D38" s="93">
        <v>831</v>
      </c>
      <c r="E38" s="34"/>
      <c r="F38" s="34"/>
      <c r="G38" s="93">
        <v>831</v>
      </c>
      <c r="H38" s="95"/>
      <c r="I38" s="34"/>
      <c r="J38" s="66"/>
      <c r="K38" s="34"/>
      <c r="L38" s="17"/>
    </row>
    <row r="39" spans="1:12" ht="19.5" customHeight="1" thickBot="1" thickTop="1">
      <c r="A39" s="122" t="s">
        <v>62</v>
      </c>
      <c r="B39" s="123"/>
      <c r="C39" s="83"/>
      <c r="D39" s="84">
        <v>951</v>
      </c>
      <c r="E39" s="34"/>
      <c r="F39" s="34"/>
      <c r="G39" s="84"/>
      <c r="H39" s="42"/>
      <c r="I39" s="34"/>
      <c r="J39" s="66"/>
      <c r="K39" s="34"/>
      <c r="L39" s="17"/>
    </row>
    <row r="40" spans="1:12" ht="19.5" customHeight="1" thickBot="1" thickTop="1">
      <c r="A40" s="115" t="s">
        <v>48</v>
      </c>
      <c r="B40" s="116"/>
      <c r="C40" s="45"/>
      <c r="D40" s="32">
        <v>150</v>
      </c>
      <c r="E40" s="34"/>
      <c r="F40" s="32">
        <v>150</v>
      </c>
      <c r="G40" s="70"/>
      <c r="H40" s="70"/>
      <c r="I40" s="70"/>
      <c r="J40" s="66"/>
      <c r="K40" s="34"/>
      <c r="L40" s="17"/>
    </row>
    <row r="41" spans="1:12" ht="19.5" customHeight="1" thickBot="1" thickTop="1">
      <c r="A41" s="4" t="s">
        <v>59</v>
      </c>
      <c r="B41" s="116"/>
      <c r="C41" s="45">
        <v>1775</v>
      </c>
      <c r="D41" s="32">
        <v>1440</v>
      </c>
      <c r="E41" s="34"/>
      <c r="F41" s="32">
        <v>1440</v>
      </c>
      <c r="G41" s="70"/>
      <c r="H41" s="72"/>
      <c r="I41" s="72"/>
      <c r="J41" s="88"/>
      <c r="K41" s="70"/>
      <c r="L41" s="17"/>
    </row>
    <row r="42" spans="1:12" ht="19.5" customHeight="1" thickBot="1" thickTop="1">
      <c r="A42" s="115" t="s">
        <v>49</v>
      </c>
      <c r="B42" s="116"/>
      <c r="C42" s="45">
        <v>1500</v>
      </c>
      <c r="D42" s="32">
        <v>1948</v>
      </c>
      <c r="E42" s="34"/>
      <c r="F42" s="73"/>
      <c r="G42" s="73"/>
      <c r="H42" s="73"/>
      <c r="I42" s="32">
        <v>1948</v>
      </c>
      <c r="J42" s="9"/>
      <c r="K42" s="34"/>
      <c r="L42" s="17"/>
    </row>
    <row r="43" spans="1:12" ht="19.5" customHeight="1" thickBot="1" thickTop="1">
      <c r="A43" s="124" t="s">
        <v>29</v>
      </c>
      <c r="B43" s="125"/>
      <c r="C43" s="74">
        <f>SUM(C26-C5)</f>
        <v>0</v>
      </c>
      <c r="D43" s="43">
        <f>SUM(D26-D5)</f>
        <v>-413</v>
      </c>
      <c r="E43" s="34"/>
      <c r="F43" s="34"/>
      <c r="G43" s="34"/>
      <c r="H43" s="68"/>
      <c r="I43" s="68"/>
      <c r="J43" s="85"/>
      <c r="K43" s="34"/>
      <c r="L43" s="17"/>
    </row>
    <row r="44" spans="1:12" ht="19.5" customHeight="1" thickBot="1">
      <c r="A44" s="126" t="s">
        <v>26</v>
      </c>
      <c r="B44" s="127"/>
      <c r="C44" s="75">
        <v>1336</v>
      </c>
      <c r="D44" s="44">
        <v>1353</v>
      </c>
      <c r="E44" s="73"/>
      <c r="F44" s="73"/>
      <c r="G44" s="73"/>
      <c r="H44" s="76"/>
      <c r="I44" s="76"/>
      <c r="J44" s="89"/>
      <c r="K44" s="73"/>
      <c r="L44" s="17"/>
    </row>
    <row r="45" spans="1:11" ht="19.5" customHeight="1" thickTop="1">
      <c r="A45" s="28"/>
      <c r="B45" s="28"/>
      <c r="C45" s="85"/>
      <c r="D45" s="85"/>
      <c r="E45" s="85"/>
      <c r="F45" s="85"/>
      <c r="G45" s="85"/>
      <c r="H45" s="85"/>
      <c r="I45" s="85"/>
      <c r="J45" s="85"/>
      <c r="K45" s="85"/>
    </row>
    <row r="46" spans="1:11" s="104" customFormat="1" ht="16.5" customHeight="1">
      <c r="A46" s="129" t="s">
        <v>63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1:11" s="104" customFormat="1" ht="16.5" customHeight="1">
      <c r="A47" s="129" t="s">
        <v>64</v>
      </c>
      <c r="B47" s="129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1" s="104" customFormat="1" ht="15" customHeight="1">
      <c r="A48" s="129" t="s">
        <v>68</v>
      </c>
      <c r="B48" s="129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 s="104" customFormat="1" ht="18" customHeight="1">
      <c r="A49" s="129" t="s">
        <v>69</v>
      </c>
      <c r="B49" s="129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s="104" customFormat="1" ht="18" customHeight="1">
      <c r="A50" s="129" t="s">
        <v>70</v>
      </c>
      <c r="B50" s="129"/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s="104" customFormat="1" ht="18" customHeight="1">
      <c r="A51" s="129" t="s">
        <v>65</v>
      </c>
      <c r="B51" s="129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3" s="104" customFormat="1" ht="19.5" customHeight="1">
      <c r="A52" s="131" t="s">
        <v>17</v>
      </c>
      <c r="B52" s="104" t="s">
        <v>25</v>
      </c>
      <c r="C52" s="106" t="s">
        <v>50</v>
      </c>
    </row>
    <row r="53" s="104" customFormat="1" ht="15">
      <c r="A53" s="105" t="s">
        <v>57</v>
      </c>
    </row>
  </sheetData>
  <mergeCells count="1">
    <mergeCell ref="A2:G2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2009-03-04T07:47:48Z</cp:lastPrinted>
  <dcterms:created xsi:type="dcterms:W3CDTF">1997-01-24T11:07:25Z</dcterms:created>
  <dcterms:modified xsi:type="dcterms:W3CDTF">2009-05-20T11:08:01Z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514938860</vt:i4>
  </property>
  <property fmtid="{D5CDD505-2E9C-101B-9397-08002B2CF9AE}" pid="3" name="_EmailSubject">
    <vt:lpwstr>výroční zpráva na web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573467008</vt:i4>
  </property>
</Properties>
</file>