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lnění rozpočtu 2009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<sst xmlns="http://schemas.openxmlformats.org/spreadsheetml/2006/main" count="69" uniqueCount="63">
  <si>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z toho:</t>
  </si>
  <si>
    <t>Dejvické divadlo, o.p.s.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</si>
  <si>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</si>
  <si>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</si>
  <si>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</si>
  <si>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</si>
  <si>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</si>
  <si>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</si>
  <si>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</si>
  <si>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</si>
  <si>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</si>
  <si>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</si>
  <si>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</si>
  <si>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</si>
  <si>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</si>
  <si>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</si>
  <si>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</si>
  <si>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</si>
  <si>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</si>
  <si>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odpisy</t>
  </si>
  <si>
    <t>Příjmy celkem</t>
  </si>
  <si>
    <t>tržby celkem</t>
  </si>
  <si>
    <t xml:space="preserve">           kurzovné  Rosénky</t>
  </si>
  <si>
    <t xml:space="preserve">z toho: vstupné </t>
  </si>
  <si>
    <t xml:space="preserve">           za zájezdová vystoupení</t>
  </si>
  <si>
    <t xml:space="preserve"> Výsledek</t>
  </si>
  <si>
    <t>Ing. Irena Náměstková</t>
  </si>
  <si>
    <t>pronájmy +reklama+agentážní činnost</t>
  </si>
  <si>
    <t>dotace OZ MK ČR ze SR</t>
  </si>
  <si>
    <t xml:space="preserve">grant Městské části  Praha 6 </t>
  </si>
  <si>
    <t>ostatní služby - viz poznámka</t>
  </si>
  <si>
    <t xml:space="preserve">grant MÚ hl.m. Praha na činnost </t>
  </si>
  <si>
    <t>HČ+DČ</t>
  </si>
  <si>
    <t xml:space="preserve">právní a ek. služby, aktualizace softw. </t>
  </si>
  <si>
    <r>
      <t xml:space="preserve">pojištění </t>
    </r>
    <r>
      <rPr>
        <sz val="11"/>
        <rFont val="Arial"/>
        <family val="2"/>
      </rPr>
      <t xml:space="preserve">(Ford Tranzit,zájezd.vyst.atd.) </t>
    </r>
  </si>
  <si>
    <t xml:space="preserve">dotace MK ČR ze SR  </t>
  </si>
  <si>
    <t>příspěvky MČ Praha 6 na akce</t>
  </si>
  <si>
    <r>
      <t>dary</t>
    </r>
    <r>
      <rPr>
        <sz val="12"/>
        <rFont val="Arial"/>
        <family val="2"/>
      </rPr>
      <t xml:space="preserve"> </t>
    </r>
  </si>
  <si>
    <t>úroky a jiné ost. výnosy; tržby z prod. materiálu</t>
  </si>
  <si>
    <t xml:space="preserve">     spolupráci, režii, scénickou hudbu, scénografii apod., 81 tis.Kč-odvoz odpadků a techn. kontroly (has.přístr.,plyn.kotle,revize atd.)    </t>
  </si>
  <si>
    <t xml:space="preserve">     90 tis.Kč praní,čištění, 53 tis.Kč půjčovné kostýmů,260 tis. Kč tisk propag. materiálů, 200 tis. Kč - přeprava na festivalová vystoupení    </t>
  </si>
  <si>
    <t xml:space="preserve">     autorské polatky (DILiA, OSA, Aurapont atd.), 332 tis. Kč náklady na propagaci, 4 454 tis. Kč na umělecké honoráře, dramaturgickou</t>
  </si>
  <si>
    <t xml:space="preserve">     DD a Rosénky, 15 tis. Kč na   úhradu drobného pohoštění při jednáních DD  a 560 tis. Kč  na výrobu  dekorace nových inscenací.</t>
  </si>
  <si>
    <t>,</t>
  </si>
  <si>
    <t>Daně, poplatky,odvody</t>
  </si>
  <si>
    <t xml:space="preserve">   schválený rozpočet 2009</t>
  </si>
  <si>
    <t>Poznámka:           Nákladová položka  "ostatní služby"  v plánu rozpočtu na r. 2009 v částce 6 826 tis. Kč obsahuje:  781 tis. Kč na</t>
  </si>
  <si>
    <t xml:space="preserve">   </t>
  </si>
  <si>
    <t>Čerpání rezervního fondu organizace</t>
  </si>
  <si>
    <t>fin. prostř.MČ Praha 6 do 30.6.2013</t>
  </si>
  <si>
    <t xml:space="preserve">  plnění  plánu k 31.12 2009</t>
  </si>
  <si>
    <r>
      <t xml:space="preserve">                               Ve skutečném  plnění plánu k 31.12. 2009 v této položce "ostatní služby"  částka  6 809 tis. Kč obsahuje:  817 tis. Kč na </t>
    </r>
    <r>
      <rPr>
        <b/>
        <sz val="14"/>
        <rFont val="Arial"/>
        <family val="2"/>
      </rPr>
      <t xml:space="preserve">   </t>
    </r>
  </si>
  <si>
    <t xml:space="preserve">     autorské polatky (DILiA, OSA, Aurapont atd.), 339  tis. Kč náklady na propagaci, 4 164 tis. Kč na umělecké honoráře, dramaturgickou</t>
  </si>
  <si>
    <t xml:space="preserve">     spolupráci, režii, scénickou hudbu, scénografii apod., 47 tis.Kč-odvoz odpadků a techn. kontroly (has.přístr.,plyn.kotle,revize atd.)    </t>
  </si>
  <si>
    <t xml:space="preserve">     81 tis.Kč praní,čištění,  půjčovné kostýmů 10 tis Kč, 303 tis. Kč tisk propag. materiálů, 617 tis. Kč - přeprava na festivalová vystoupení    </t>
  </si>
  <si>
    <t xml:space="preserve">     DD a Rosénky, 12 tis. Kč na   úhradu drobného pohoštění při jednáních DD  a 419  tis. Kč  na výrobu  dekorace nových inscenací.</t>
  </si>
  <si>
    <t>hlavní činnost</t>
  </si>
  <si>
    <t>doplň.činnost</t>
  </si>
  <si>
    <t>Rezervní fond organizace</t>
  </si>
  <si>
    <r>
      <t xml:space="preserve">                                     Plnění rozpočtu k 31.12. 2009                                               </t>
    </r>
    <r>
      <rPr>
        <b/>
        <sz val="12"/>
        <rFont val="Arial"/>
        <family val="2"/>
      </rPr>
      <t xml:space="preserve">   tab. č.1</t>
    </r>
  </si>
  <si>
    <t xml:space="preserve"> úspora grantu MČ Praha 6 k 31.12.2008 </t>
  </si>
  <si>
    <t xml:space="preserve">použití úspory grantu MČ Praha 6  </t>
  </si>
  <si>
    <t xml:space="preserve">navýšení grantu  MÚ hl.m. Praha na činnost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</si>
</sst>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8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2" borderId="12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6" fillId="2" borderId="41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6" fillId="2" borderId="4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6" fillId="2" borderId="48" xfId="0" applyFont="1" applyFill="1" applyBorder="1" applyAlignment="1">
      <alignment/>
    </xf>
    <xf numFmtId="0" fontId="6" fillId="2" borderId="49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6" fillId="2" borderId="54" xfId="0" applyFont="1" applyFill="1" applyBorder="1" applyAlignment="1">
      <alignment/>
    </xf>
    <xf numFmtId="0" fontId="6" fillId="2" borderId="55" xfId="0" applyFont="1" applyFill="1" applyBorder="1" applyAlignment="1">
      <alignment/>
    </xf>
    <xf numFmtId="0" fontId="6" fillId="2" borderId="56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6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10" fillId="2" borderId="62" xfId="0" applyFont="1" applyFill="1" applyBorder="1" applyAlignment="1">
      <alignment/>
    </xf>
    <xf numFmtId="0" fontId="10" fillId="2" borderId="63" xfId="0" applyFont="1" applyFill="1" applyBorder="1" applyAlignment="1">
      <alignment/>
    </xf>
    <xf numFmtId="0" fontId="10" fillId="2" borderId="44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10" fillId="2" borderId="36" xfId="0" applyFont="1" applyFill="1" applyBorder="1" applyAlignment="1">
      <alignment/>
    </xf>
    <xf numFmtId="0" fontId="10" fillId="2" borderId="39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36" xfId="0" applyFont="1" applyFill="1" applyBorder="1" applyAlignment="1">
      <alignment/>
    </xf>
    <xf numFmtId="0" fontId="11" fillId="2" borderId="39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5" fillId="2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workbookViewId="0" topLeftCell="E1">
      <selection activeCell="I14" sqref="I14"/>
    </sheetView>
  </sheetViews>
  <sheetFormatPr defaultColWidth="9.140625" defaultRowHeight="12.75"/>
  <cols>
    <col min="2" max="2" width="40.140625" style="0" customWidth="1"/>
    <col min="3" max="3" width="16.421875" style="0" customWidth="1"/>
    <col min="4" max="4" width="15.8515625" style="0" customWidth="1"/>
    <col min="5" max="5" width="14.140625" style="0" customWidth="1"/>
    <col min="6" max="6" width="17.140625" style="0" customWidth="1"/>
    <col min="7" max="7" width="16.140625" style="0" customWidth="1"/>
    <col min="8" max="8" width="13.421875" style="0" customWidth="1"/>
  </cols>
  <sheetData>
    <row r="1" spans="1:8" ht="15">
      <c r="A1" s="3"/>
      <c r="B1" s="3"/>
      <c r="C1" s="3"/>
      <c r="D1" s="2"/>
      <c r="E1" s="2"/>
      <c r="F1" s="2"/>
      <c r="G1" s="2"/>
      <c r="H1" s="2"/>
    </row>
    <row r="2" spans="1:8" ht="36" customHeight="1" thickBot="1">
      <c r="A2" s="114" t="s">
        <v>59</v>
      </c>
      <c r="B2" s="115"/>
      <c r="C2" s="115"/>
      <c r="D2" s="115"/>
      <c r="E2" s="115"/>
      <c r="F2" s="115"/>
      <c r="G2" s="115"/>
      <c r="H2" s="115"/>
    </row>
    <row r="3" spans="1:8" ht="19.5" customHeight="1" thickBot="1" thickTop="1">
      <c r="A3" s="20" t="s">
        <v>43</v>
      </c>
      <c r="B3" s="21"/>
      <c r="C3" s="25" t="s">
        <v>45</v>
      </c>
      <c r="D3" s="22"/>
      <c r="E3" s="22"/>
      <c r="F3" s="23" t="s">
        <v>50</v>
      </c>
      <c r="G3" s="51"/>
      <c r="H3" s="24"/>
    </row>
    <row r="4" spans="1:8" ht="19.5" customHeight="1" thickBot="1">
      <c r="A4" s="59" t="s">
        <v>1</v>
      </c>
      <c r="B4" s="4"/>
      <c r="C4" s="5" t="s">
        <v>56</v>
      </c>
      <c r="D4" s="16" t="s">
        <v>57</v>
      </c>
      <c r="E4" s="68" t="s">
        <v>32</v>
      </c>
      <c r="F4" s="5" t="s">
        <v>56</v>
      </c>
      <c r="G4" s="16" t="s">
        <v>57</v>
      </c>
      <c r="H4" s="68" t="s">
        <v>32</v>
      </c>
    </row>
    <row r="5" spans="1:8" ht="19.5" customHeight="1" thickBot="1" thickTop="1">
      <c r="A5" s="6" t="s">
        <v>10</v>
      </c>
      <c r="B5" s="7"/>
      <c r="C5" s="32">
        <f>SUM(C6+C10+C17+C22+C23)</f>
        <v>25555</v>
      </c>
      <c r="D5" s="43">
        <f>SUM(D6+D10+D17+D22+D23)</f>
        <v>453</v>
      </c>
      <c r="E5" s="69">
        <f aca="true" t="shared" si="0" ref="E5:E42">SUM(C5:D5)</f>
        <v>26008</v>
      </c>
      <c r="F5" s="40">
        <f>SUM(F6+F10+F17+F22+F23)</f>
        <v>24941</v>
      </c>
      <c r="G5" s="43">
        <f>SUM(G6+G10+G17+G22+G23)</f>
        <v>1199</v>
      </c>
      <c r="H5" s="70">
        <f aca="true" t="shared" si="1" ref="H5:H10">SUM(F5:G5)</f>
        <v>26140</v>
      </c>
    </row>
    <row r="6" spans="1:8" ht="19.5" customHeight="1" thickTop="1">
      <c r="A6" s="27" t="s">
        <v>12</v>
      </c>
      <c r="B6" s="8"/>
      <c r="C6" s="34">
        <f>SUM(C7:C9)</f>
        <v>1609</v>
      </c>
      <c r="D6" s="61">
        <f>SUM(D7:D9)</f>
        <v>111</v>
      </c>
      <c r="E6" s="70">
        <f t="shared" si="0"/>
        <v>1720</v>
      </c>
      <c r="F6" s="52">
        <f>SUM(F7:F9)</f>
        <v>1662</v>
      </c>
      <c r="G6" s="61">
        <f>SUM(G7:G9)</f>
        <v>107</v>
      </c>
      <c r="H6" s="73">
        <f t="shared" si="1"/>
        <v>1769</v>
      </c>
    </row>
    <row r="7" spans="1:8" ht="19.5" customHeight="1">
      <c r="A7" s="28" t="s">
        <v>0</v>
      </c>
      <c r="B7" s="9" t="s">
        <v>2</v>
      </c>
      <c r="C7" s="35">
        <v>743</v>
      </c>
      <c r="D7" s="62">
        <v>21</v>
      </c>
      <c r="E7" s="75">
        <f t="shared" si="0"/>
        <v>764</v>
      </c>
      <c r="F7" s="53">
        <v>596</v>
      </c>
      <c r="G7" s="62">
        <v>25</v>
      </c>
      <c r="H7" s="93">
        <f t="shared" si="1"/>
        <v>621</v>
      </c>
    </row>
    <row r="8" spans="1:8" ht="19.5" customHeight="1">
      <c r="A8" s="28"/>
      <c r="B8" s="9" t="s">
        <v>3</v>
      </c>
      <c r="C8" s="35">
        <v>151</v>
      </c>
      <c r="D8" s="62"/>
      <c r="E8" s="75">
        <f t="shared" si="0"/>
        <v>151</v>
      </c>
      <c r="F8" s="53">
        <v>355</v>
      </c>
      <c r="G8" s="62"/>
      <c r="H8" s="75">
        <f t="shared" si="1"/>
        <v>355</v>
      </c>
    </row>
    <row r="9" spans="1:8" ht="19.5" customHeight="1">
      <c r="A9" s="28"/>
      <c r="B9" s="9" t="s">
        <v>4</v>
      </c>
      <c r="C9" s="35">
        <v>715</v>
      </c>
      <c r="D9" s="62">
        <v>90</v>
      </c>
      <c r="E9" s="75">
        <f t="shared" si="0"/>
        <v>805</v>
      </c>
      <c r="F9" s="53">
        <v>711</v>
      </c>
      <c r="G9" s="62">
        <v>82</v>
      </c>
      <c r="H9" s="94">
        <f t="shared" si="1"/>
        <v>793</v>
      </c>
    </row>
    <row r="10" spans="1:8" ht="19.5" customHeight="1">
      <c r="A10" s="29" t="s">
        <v>5</v>
      </c>
      <c r="B10" s="9"/>
      <c r="C10" s="36">
        <f>SUM(C11:C16)</f>
        <v>8916</v>
      </c>
      <c r="D10" s="63">
        <f>SUM(D11:D16)</f>
        <v>77</v>
      </c>
      <c r="E10" s="72">
        <f t="shared" si="0"/>
        <v>8993</v>
      </c>
      <c r="F10" s="54">
        <f>SUM(F11:F16)</f>
        <v>8800</v>
      </c>
      <c r="G10" s="63">
        <f>SUM(G11:G16)</f>
        <v>222</v>
      </c>
      <c r="H10" s="71">
        <f t="shared" si="1"/>
        <v>9022</v>
      </c>
    </row>
    <row r="11" spans="1:8" ht="19.5" customHeight="1">
      <c r="A11" s="28" t="s">
        <v>0</v>
      </c>
      <c r="B11" s="9" t="s">
        <v>6</v>
      </c>
      <c r="C11" s="35">
        <v>500</v>
      </c>
      <c r="D11" s="62">
        <v>6</v>
      </c>
      <c r="E11" s="75">
        <f t="shared" si="0"/>
        <v>506</v>
      </c>
      <c r="F11" s="53">
        <v>444</v>
      </c>
      <c r="G11" s="62">
        <v>20</v>
      </c>
      <c r="H11" s="75">
        <f aca="true" t="shared" si="2" ref="H11:H16">SUM(F11:G11)</f>
        <v>464</v>
      </c>
    </row>
    <row r="12" spans="1:8" ht="19.5" customHeight="1">
      <c r="A12" s="28"/>
      <c r="B12" s="9" t="s">
        <v>11</v>
      </c>
      <c r="C12" s="35">
        <v>960</v>
      </c>
      <c r="D12" s="62"/>
      <c r="E12" s="75">
        <f t="shared" si="0"/>
        <v>960</v>
      </c>
      <c r="F12" s="53">
        <v>874</v>
      </c>
      <c r="G12" s="62">
        <v>76</v>
      </c>
      <c r="H12" s="75">
        <f t="shared" si="2"/>
        <v>950</v>
      </c>
    </row>
    <row r="13" spans="1:8" ht="19.5" customHeight="1">
      <c r="A13" s="28"/>
      <c r="B13" s="9" t="s">
        <v>33</v>
      </c>
      <c r="C13" s="35">
        <v>390</v>
      </c>
      <c r="D13" s="62"/>
      <c r="E13" s="75">
        <f t="shared" si="0"/>
        <v>390</v>
      </c>
      <c r="F13" s="53">
        <v>390</v>
      </c>
      <c r="G13" s="62"/>
      <c r="H13" s="75">
        <f t="shared" si="2"/>
        <v>390</v>
      </c>
    </row>
    <row r="14" spans="1:8" ht="19.5" customHeight="1">
      <c r="A14" s="28"/>
      <c r="B14" s="9" t="s">
        <v>7</v>
      </c>
      <c r="C14" s="35">
        <v>100</v>
      </c>
      <c r="D14" s="62">
        <v>20</v>
      </c>
      <c r="E14" s="75">
        <f t="shared" si="0"/>
        <v>120</v>
      </c>
      <c r="F14" s="53">
        <v>92</v>
      </c>
      <c r="G14" s="62">
        <v>2</v>
      </c>
      <c r="H14" s="75">
        <f t="shared" si="2"/>
        <v>94</v>
      </c>
    </row>
    <row r="15" spans="1:8" ht="19.5" customHeight="1">
      <c r="A15" s="28"/>
      <c r="B15" s="9" t="s">
        <v>8</v>
      </c>
      <c r="C15" s="35">
        <v>140</v>
      </c>
      <c r="D15" s="62"/>
      <c r="E15" s="75">
        <f t="shared" si="0"/>
        <v>140</v>
      </c>
      <c r="F15" s="53">
        <v>191</v>
      </c>
      <c r="G15" s="62"/>
      <c r="H15" s="75">
        <f t="shared" si="2"/>
        <v>191</v>
      </c>
    </row>
    <row r="16" spans="1:8" ht="19.5" customHeight="1">
      <c r="A16" s="28"/>
      <c r="B16" s="9" t="s">
        <v>30</v>
      </c>
      <c r="C16" s="35">
        <v>6826</v>
      </c>
      <c r="D16" s="62">
        <v>51</v>
      </c>
      <c r="E16" s="75">
        <f t="shared" si="0"/>
        <v>6877</v>
      </c>
      <c r="F16" s="53">
        <v>6809</v>
      </c>
      <c r="G16" s="62">
        <v>124</v>
      </c>
      <c r="H16" s="75">
        <f t="shared" si="2"/>
        <v>6933</v>
      </c>
    </row>
    <row r="17" spans="1:8" ht="19.5" customHeight="1">
      <c r="A17" s="29" t="s">
        <v>13</v>
      </c>
      <c r="B17" s="10"/>
      <c r="C17" s="36">
        <f>SUM(C18:C21)</f>
        <v>14362</v>
      </c>
      <c r="D17" s="63">
        <f>SUM(D18:D21)</f>
        <v>220</v>
      </c>
      <c r="E17" s="71">
        <f t="shared" si="0"/>
        <v>14582</v>
      </c>
      <c r="F17" s="54">
        <f>SUM(F18:F21)</f>
        <v>13932</v>
      </c>
      <c r="G17" s="63">
        <f>SUM(G18:G21)</f>
        <v>870</v>
      </c>
      <c r="H17" s="71">
        <f aca="true" t="shared" si="3" ref="H17:H30">SUM(F17:G17)</f>
        <v>14802</v>
      </c>
    </row>
    <row r="18" spans="1:8" ht="19.5" customHeight="1">
      <c r="A18" s="28" t="s">
        <v>0</v>
      </c>
      <c r="B18" s="9" t="s">
        <v>14</v>
      </c>
      <c r="C18" s="35">
        <v>10305</v>
      </c>
      <c r="D18" s="62">
        <v>160</v>
      </c>
      <c r="E18" s="75">
        <f t="shared" si="0"/>
        <v>10465</v>
      </c>
      <c r="F18" s="53">
        <v>9877</v>
      </c>
      <c r="G18" s="62">
        <v>628</v>
      </c>
      <c r="H18" s="75">
        <f t="shared" si="3"/>
        <v>10505</v>
      </c>
    </row>
    <row r="19" spans="1:8" ht="19.5" customHeight="1">
      <c r="A19" s="28"/>
      <c r="B19" s="9" t="s">
        <v>15</v>
      </c>
      <c r="C19" s="35">
        <v>400</v>
      </c>
      <c r="D19" s="62">
        <v>4</v>
      </c>
      <c r="E19" s="75">
        <f t="shared" si="0"/>
        <v>404</v>
      </c>
      <c r="F19" s="53">
        <v>644</v>
      </c>
      <c r="G19" s="62">
        <v>22</v>
      </c>
      <c r="H19" s="75">
        <f t="shared" si="3"/>
        <v>666</v>
      </c>
    </row>
    <row r="20" spans="1:8" ht="19.5" customHeight="1">
      <c r="A20" s="28"/>
      <c r="B20" s="9" t="s">
        <v>9</v>
      </c>
      <c r="C20" s="35">
        <v>2730</v>
      </c>
      <c r="D20" s="62">
        <v>42</v>
      </c>
      <c r="E20" s="75">
        <f t="shared" si="0"/>
        <v>2772</v>
      </c>
      <c r="F20" s="53">
        <v>2494</v>
      </c>
      <c r="G20" s="62">
        <v>163</v>
      </c>
      <c r="H20" s="75">
        <f t="shared" si="3"/>
        <v>2657</v>
      </c>
    </row>
    <row r="21" spans="1:8" ht="19.5" customHeight="1">
      <c r="A21" s="28"/>
      <c r="B21" s="9" t="s">
        <v>16</v>
      </c>
      <c r="C21" s="35">
        <v>927</v>
      </c>
      <c r="D21" s="62">
        <v>14</v>
      </c>
      <c r="E21" s="75">
        <f t="shared" si="0"/>
        <v>941</v>
      </c>
      <c r="F21" s="53">
        <v>917</v>
      </c>
      <c r="G21" s="62">
        <v>57</v>
      </c>
      <c r="H21" s="75">
        <f t="shared" si="3"/>
        <v>974</v>
      </c>
    </row>
    <row r="22" spans="1:8" ht="19.5" customHeight="1">
      <c r="A22" s="29" t="s">
        <v>44</v>
      </c>
      <c r="B22" s="10"/>
      <c r="C22" s="36">
        <v>288</v>
      </c>
      <c r="D22" s="63">
        <v>45</v>
      </c>
      <c r="E22" s="71">
        <f t="shared" si="0"/>
        <v>333</v>
      </c>
      <c r="F22" s="54">
        <v>186</v>
      </c>
      <c r="G22" s="63"/>
      <c r="H22" s="71">
        <f t="shared" si="3"/>
        <v>186</v>
      </c>
    </row>
    <row r="23" spans="1:8" ht="19.5" customHeight="1">
      <c r="A23" s="29" t="s">
        <v>17</v>
      </c>
      <c r="B23" s="9"/>
      <c r="C23" s="36">
        <f>SUM(C24:C25)</f>
        <v>380</v>
      </c>
      <c r="D23" s="63">
        <f>SUM(D24:D25)</f>
        <v>0</v>
      </c>
      <c r="E23" s="71">
        <f t="shared" si="0"/>
        <v>380</v>
      </c>
      <c r="F23" s="54">
        <f>SUM(F24:F25)</f>
        <v>361</v>
      </c>
      <c r="G23" s="63">
        <f>SUM(G24:G25)</f>
        <v>0</v>
      </c>
      <c r="H23" s="71">
        <f t="shared" si="3"/>
        <v>361</v>
      </c>
    </row>
    <row r="24" spans="1:8" ht="19.5" customHeight="1">
      <c r="A24" s="30" t="s">
        <v>0</v>
      </c>
      <c r="B24" s="11" t="s">
        <v>34</v>
      </c>
      <c r="C24" s="37">
        <v>35</v>
      </c>
      <c r="D24" s="64"/>
      <c r="E24" s="75">
        <f t="shared" si="0"/>
        <v>35</v>
      </c>
      <c r="F24" s="55">
        <v>33</v>
      </c>
      <c r="G24" s="64"/>
      <c r="H24" s="75">
        <f t="shared" si="3"/>
        <v>33</v>
      </c>
    </row>
    <row r="25" spans="1:8" ht="19.5" customHeight="1" thickBot="1">
      <c r="A25" s="30"/>
      <c r="B25" s="11" t="s">
        <v>19</v>
      </c>
      <c r="C25" s="37">
        <v>345</v>
      </c>
      <c r="D25" s="64"/>
      <c r="E25" s="76">
        <f t="shared" si="0"/>
        <v>345</v>
      </c>
      <c r="F25" s="55">
        <v>328</v>
      </c>
      <c r="G25" s="64"/>
      <c r="H25" s="75">
        <f t="shared" si="3"/>
        <v>328</v>
      </c>
    </row>
    <row r="26" spans="1:8" ht="19.5" customHeight="1" thickBot="1" thickTop="1">
      <c r="A26" s="12" t="s">
        <v>20</v>
      </c>
      <c r="B26" s="13"/>
      <c r="C26" s="32">
        <f>SUM(C27+C34+C37+C36+C38+C40+C41+C42)</f>
        <v>25555</v>
      </c>
      <c r="D26" s="65">
        <f>SUM(D27+D34+D35+D40+D41)</f>
        <v>950</v>
      </c>
      <c r="E26" s="69">
        <f t="shared" si="0"/>
        <v>26505</v>
      </c>
      <c r="F26" s="40">
        <f>SUM(F27+F33+F34+F36+F37+F38+F39+F40+F41+F42)</f>
        <v>24922</v>
      </c>
      <c r="G26" s="40">
        <f>SUM(G27+G34+G36+G37+G38+G39+G40+G41+G42)</f>
        <v>1218</v>
      </c>
      <c r="H26" s="69">
        <f t="shared" si="3"/>
        <v>26140</v>
      </c>
    </row>
    <row r="27" spans="1:8" ht="19.5" customHeight="1" thickTop="1">
      <c r="A27" s="26" t="s">
        <v>21</v>
      </c>
      <c r="B27" s="2"/>
      <c r="C27" s="38">
        <f>SUM(C28+C29+C30+C31)</f>
        <v>8600</v>
      </c>
      <c r="D27" s="61">
        <f>SUM(D28+D29+D32+D33)</f>
        <v>950</v>
      </c>
      <c r="E27" s="70">
        <f t="shared" si="0"/>
        <v>9550</v>
      </c>
      <c r="F27" s="56">
        <f>SUM(F28+F29+F30+F31)</f>
        <v>10749</v>
      </c>
      <c r="G27" s="56">
        <f>SUM(G28+G29+G30+G31+G32)</f>
        <v>1218</v>
      </c>
      <c r="H27" s="74">
        <f t="shared" si="3"/>
        <v>11967</v>
      </c>
    </row>
    <row r="28" spans="1:8" ht="19.5" customHeight="1">
      <c r="A28" s="30" t="s">
        <v>23</v>
      </c>
      <c r="B28" s="11"/>
      <c r="C28" s="37">
        <v>5000</v>
      </c>
      <c r="D28" s="64"/>
      <c r="E28" s="75">
        <f t="shared" si="0"/>
        <v>5000</v>
      </c>
      <c r="F28" s="55">
        <v>6549</v>
      </c>
      <c r="G28" s="64"/>
      <c r="H28" s="75">
        <f t="shared" si="3"/>
        <v>6549</v>
      </c>
    </row>
    <row r="29" spans="1:8" ht="19.5" customHeight="1">
      <c r="A29" s="30" t="s">
        <v>24</v>
      </c>
      <c r="B29" s="11"/>
      <c r="C29" s="37">
        <v>2500</v>
      </c>
      <c r="D29" s="64"/>
      <c r="E29" s="75">
        <f t="shared" si="0"/>
        <v>2500</v>
      </c>
      <c r="F29" s="55">
        <v>2962</v>
      </c>
      <c r="G29" s="64"/>
      <c r="H29" s="75">
        <f t="shared" si="3"/>
        <v>2962</v>
      </c>
    </row>
    <row r="30" spans="1:8" ht="19.5" customHeight="1">
      <c r="A30" s="30" t="s">
        <v>22</v>
      </c>
      <c r="B30" s="11"/>
      <c r="C30" s="37">
        <v>270</v>
      </c>
      <c r="D30" s="64"/>
      <c r="E30" s="75">
        <f t="shared" si="0"/>
        <v>270</v>
      </c>
      <c r="F30" s="55">
        <v>265</v>
      </c>
      <c r="G30" s="64"/>
      <c r="H30" s="75">
        <f t="shared" si="3"/>
        <v>265</v>
      </c>
    </row>
    <row r="31" spans="1:8" ht="19.5" customHeight="1">
      <c r="A31" s="30" t="s">
        <v>38</v>
      </c>
      <c r="B31" s="11"/>
      <c r="C31" s="37">
        <v>830</v>
      </c>
      <c r="D31" s="64"/>
      <c r="E31" s="75">
        <f>SUM(C31:D31)</f>
        <v>830</v>
      </c>
      <c r="F31" s="55">
        <v>973</v>
      </c>
      <c r="G31" s="64"/>
      <c r="H31" s="75">
        <f>SUM(F31:G31)</f>
        <v>973</v>
      </c>
    </row>
    <row r="32" spans="1:8" ht="19.5" customHeight="1">
      <c r="A32" s="31" t="s">
        <v>27</v>
      </c>
      <c r="B32" s="14"/>
      <c r="C32" s="39"/>
      <c r="D32" s="64">
        <v>950</v>
      </c>
      <c r="E32" s="93">
        <f>SUM(C32:D32)</f>
        <v>950</v>
      </c>
      <c r="F32" s="57"/>
      <c r="G32" s="64">
        <v>1218</v>
      </c>
      <c r="H32" s="77">
        <f>SUM(F32:G32)</f>
        <v>1218</v>
      </c>
    </row>
    <row r="33" spans="1:8" ht="19.5" customHeight="1" thickBot="1">
      <c r="A33" s="87" t="s">
        <v>48</v>
      </c>
      <c r="B33" s="88"/>
      <c r="C33" s="89">
        <v>72</v>
      </c>
      <c r="D33" s="90"/>
      <c r="E33" s="95">
        <f>SUM(C33:D33)</f>
        <v>72</v>
      </c>
      <c r="F33" s="92">
        <v>72</v>
      </c>
      <c r="G33" s="90"/>
      <c r="H33" s="91">
        <f>SUM(F33:G33)</f>
        <v>72</v>
      </c>
    </row>
    <row r="34" spans="1:24" s="44" customFormat="1" ht="21" customHeight="1" thickBot="1" thickTop="1">
      <c r="A34" s="12" t="s">
        <v>29</v>
      </c>
      <c r="B34" s="15"/>
      <c r="C34" s="32">
        <v>5000</v>
      </c>
      <c r="D34" s="33"/>
      <c r="E34" s="69">
        <f t="shared" si="0"/>
        <v>5000</v>
      </c>
      <c r="F34" s="43">
        <v>1634</v>
      </c>
      <c r="G34" s="65"/>
      <c r="H34" s="69">
        <f aca="true" t="shared" si="4" ref="H34:H44">SUM(F34:G34)</f>
        <v>1634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8" ht="19.5" customHeight="1" thickTop="1">
      <c r="A35" s="27" t="s">
        <v>60</v>
      </c>
      <c r="B35" s="41"/>
      <c r="C35" s="100">
        <v>5600</v>
      </c>
      <c r="D35" s="101"/>
      <c r="E35" s="102">
        <f t="shared" si="0"/>
        <v>5600</v>
      </c>
      <c r="F35" s="103">
        <v>2865</v>
      </c>
      <c r="G35" s="104"/>
      <c r="H35" s="105">
        <f t="shared" si="4"/>
        <v>2865</v>
      </c>
    </row>
    <row r="36" spans="1:8" ht="19.5" customHeight="1">
      <c r="A36" s="27" t="s">
        <v>61</v>
      </c>
      <c r="B36" s="41"/>
      <c r="C36" s="42">
        <v>4475</v>
      </c>
      <c r="D36" s="60"/>
      <c r="E36" s="71">
        <f t="shared" si="0"/>
        <v>4475</v>
      </c>
      <c r="F36" s="58">
        <v>0</v>
      </c>
      <c r="G36" s="60"/>
      <c r="H36" s="71">
        <f t="shared" si="4"/>
        <v>0</v>
      </c>
    </row>
    <row r="37" spans="1:8" ht="19.5" customHeight="1">
      <c r="A37" s="79" t="s">
        <v>36</v>
      </c>
      <c r="B37" s="16"/>
      <c r="C37" s="38">
        <v>80</v>
      </c>
      <c r="D37" s="78"/>
      <c r="E37" s="80">
        <f t="shared" si="0"/>
        <v>80</v>
      </c>
      <c r="F37" s="57">
        <v>40</v>
      </c>
      <c r="G37" s="83"/>
      <c r="H37" s="83">
        <f t="shared" si="4"/>
        <v>40</v>
      </c>
    </row>
    <row r="38" spans="1:8" ht="19.5" customHeight="1">
      <c r="A38" s="85" t="s">
        <v>31</v>
      </c>
      <c r="B38" s="86"/>
      <c r="C38" s="36">
        <v>5000</v>
      </c>
      <c r="D38" s="84"/>
      <c r="E38" s="80">
        <f t="shared" si="0"/>
        <v>5000</v>
      </c>
      <c r="F38" s="57">
        <v>5831</v>
      </c>
      <c r="G38" s="83"/>
      <c r="H38" s="83">
        <f t="shared" si="4"/>
        <v>5831</v>
      </c>
    </row>
    <row r="39" spans="1:27" s="82" customFormat="1" ht="19.5" customHeight="1">
      <c r="A39" s="29" t="s">
        <v>62</v>
      </c>
      <c r="B39" s="10"/>
      <c r="C39" s="36">
        <v>0</v>
      </c>
      <c r="D39" s="81"/>
      <c r="E39" s="71">
        <f t="shared" si="0"/>
        <v>0</v>
      </c>
      <c r="F39" s="54">
        <v>3400</v>
      </c>
      <c r="G39" s="84"/>
      <c r="H39" s="84">
        <f t="shared" si="4"/>
        <v>3400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8" ht="19.5" customHeight="1">
      <c r="A40" s="26" t="s">
        <v>37</v>
      </c>
      <c r="B40" s="4"/>
      <c r="C40" s="38">
        <v>1000</v>
      </c>
      <c r="D40" s="67"/>
      <c r="E40" s="74">
        <f t="shared" si="0"/>
        <v>1000</v>
      </c>
      <c r="F40" s="56">
        <v>1651</v>
      </c>
      <c r="G40" s="67"/>
      <c r="H40" s="74">
        <f t="shared" si="4"/>
        <v>1651</v>
      </c>
    </row>
    <row r="41" spans="1:8" ht="19.5" customHeight="1">
      <c r="A41" s="31" t="s">
        <v>35</v>
      </c>
      <c r="B41" s="14"/>
      <c r="C41" s="39">
        <v>1400</v>
      </c>
      <c r="D41" s="66"/>
      <c r="E41" s="72">
        <f t="shared" si="0"/>
        <v>1400</v>
      </c>
      <c r="F41" s="57">
        <v>1285</v>
      </c>
      <c r="G41" s="66"/>
      <c r="H41" s="71">
        <f t="shared" si="4"/>
        <v>1285</v>
      </c>
    </row>
    <row r="42" spans="1:8" ht="19.5" customHeight="1" thickBot="1">
      <c r="A42" s="31" t="s">
        <v>28</v>
      </c>
      <c r="B42" s="14"/>
      <c r="C42" s="39">
        <v>0</v>
      </c>
      <c r="D42" s="66"/>
      <c r="E42" s="80">
        <f t="shared" si="0"/>
        <v>0</v>
      </c>
      <c r="F42" s="57">
        <v>260</v>
      </c>
      <c r="G42" s="66"/>
      <c r="H42" s="80">
        <f t="shared" si="4"/>
        <v>260</v>
      </c>
    </row>
    <row r="43" spans="1:68" s="44" customFormat="1" ht="21.75" customHeight="1" thickBot="1" thickTop="1">
      <c r="A43" s="12" t="s">
        <v>49</v>
      </c>
      <c r="B43" s="15"/>
      <c r="C43" s="106">
        <v>28709</v>
      </c>
      <c r="D43" s="107"/>
      <c r="E43" s="108"/>
      <c r="F43" s="109">
        <v>24211</v>
      </c>
      <c r="G43" s="107"/>
      <c r="H43" s="108">
        <f t="shared" si="4"/>
        <v>24211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</row>
    <row r="44" spans="1:8" ht="19.5" customHeight="1" thickBot="1" thickTop="1">
      <c r="A44" s="26" t="s">
        <v>25</v>
      </c>
      <c r="B44" s="4"/>
      <c r="C44" s="96">
        <f>SUM(C26-C5)</f>
        <v>0</v>
      </c>
      <c r="D44" s="97">
        <f>SUM(D26-D5)</f>
        <v>497</v>
      </c>
      <c r="E44" s="98">
        <f>SUM(C44:D44)</f>
        <v>497</v>
      </c>
      <c r="F44" s="99">
        <f>SUM(F26-F5)</f>
        <v>-19</v>
      </c>
      <c r="G44" s="97">
        <f>SUM(G26-G5)</f>
        <v>19</v>
      </c>
      <c r="H44" s="98">
        <f t="shared" si="4"/>
        <v>0</v>
      </c>
    </row>
    <row r="45" spans="1:8" ht="21" customHeight="1" thickBot="1" thickTop="1">
      <c r="A45" s="12"/>
      <c r="B45" s="15" t="s">
        <v>58</v>
      </c>
      <c r="C45" s="110">
        <v>1352</v>
      </c>
      <c r="D45" s="111"/>
      <c r="E45" s="112"/>
      <c r="F45" s="113">
        <v>1280</v>
      </c>
      <c r="G45" s="111"/>
      <c r="H45" s="112"/>
    </row>
    <row r="46" spans="1:8" s="46" customFormat="1" ht="18" customHeight="1" thickTop="1">
      <c r="A46" s="26"/>
      <c r="B46" s="4"/>
      <c r="C46" s="45"/>
      <c r="D46" s="45"/>
      <c r="E46" s="45"/>
      <c r="F46" s="45"/>
      <c r="G46" s="45"/>
      <c r="H46" s="45"/>
    </row>
    <row r="47" spans="1:8" s="46" customFormat="1" ht="16.5" customHeight="1">
      <c r="A47" s="4" t="s">
        <v>46</v>
      </c>
      <c r="B47" s="4"/>
      <c r="C47" s="45"/>
      <c r="D47" s="45"/>
      <c r="E47" s="45"/>
      <c r="F47" s="45"/>
      <c r="G47" s="45"/>
      <c r="H47" s="45"/>
    </row>
    <row r="48" spans="1:8" s="49" customFormat="1" ht="16.5" customHeight="1">
      <c r="A48" s="4" t="s">
        <v>41</v>
      </c>
      <c r="B48" s="47"/>
      <c r="C48" s="48"/>
      <c r="D48" s="4"/>
      <c r="E48" s="4"/>
      <c r="F48" s="4"/>
      <c r="G48" s="4"/>
      <c r="H48" s="4"/>
    </row>
    <row r="49" spans="1:8" s="49" customFormat="1" ht="15.75">
      <c r="A49" s="4" t="s">
        <v>39</v>
      </c>
      <c r="B49" s="47"/>
      <c r="C49" s="47"/>
      <c r="D49" s="4"/>
      <c r="E49" s="4"/>
      <c r="F49" s="4"/>
      <c r="G49" s="4"/>
      <c r="H49" s="4"/>
    </row>
    <row r="50" spans="1:8" s="49" customFormat="1" ht="16.5" customHeight="1">
      <c r="A50" s="47" t="s">
        <v>40</v>
      </c>
      <c r="B50" s="47"/>
      <c r="C50" s="47"/>
      <c r="D50" s="4"/>
      <c r="E50" s="4"/>
      <c r="F50" s="4"/>
      <c r="G50" s="4"/>
      <c r="H50" s="4"/>
    </row>
    <row r="51" spans="1:8" s="49" customFormat="1" ht="14.25" customHeight="1">
      <c r="A51" s="47" t="s">
        <v>42</v>
      </c>
      <c r="B51" s="47"/>
      <c r="C51" s="47"/>
      <c r="D51" s="4"/>
      <c r="E51" s="4"/>
      <c r="F51" s="4"/>
      <c r="G51" s="4"/>
      <c r="H51" s="4"/>
    </row>
    <row r="52" spans="1:8" s="46" customFormat="1" ht="16.5" customHeight="1">
      <c r="A52" s="47" t="s">
        <v>51</v>
      </c>
      <c r="B52" s="4"/>
      <c r="C52" s="45"/>
      <c r="D52" s="45"/>
      <c r="E52" s="45"/>
      <c r="F52" s="45"/>
      <c r="G52" s="45"/>
      <c r="H52" s="45"/>
    </row>
    <row r="53" spans="1:8" s="49" customFormat="1" ht="16.5" customHeight="1">
      <c r="A53" s="4" t="s">
        <v>52</v>
      </c>
      <c r="B53" s="47"/>
      <c r="C53" s="48"/>
      <c r="D53" s="4"/>
      <c r="E53" s="4"/>
      <c r="F53" s="4"/>
      <c r="G53" s="4"/>
      <c r="H53" s="4"/>
    </row>
    <row r="54" spans="1:8" s="49" customFormat="1" ht="15.75">
      <c r="A54" s="4" t="s">
        <v>53</v>
      </c>
      <c r="B54" s="47"/>
      <c r="C54" s="47"/>
      <c r="D54" s="4"/>
      <c r="E54" s="4"/>
      <c r="F54" s="4"/>
      <c r="G54" s="4"/>
      <c r="H54" s="4"/>
    </row>
    <row r="55" spans="1:8" s="49" customFormat="1" ht="16.5" customHeight="1">
      <c r="A55" s="47" t="s">
        <v>54</v>
      </c>
      <c r="B55" s="47"/>
      <c r="C55" s="47"/>
      <c r="D55" s="4"/>
      <c r="E55" s="4"/>
      <c r="F55" s="4"/>
      <c r="G55" s="4"/>
      <c r="H55" s="4"/>
    </row>
    <row r="56" spans="1:8" s="49" customFormat="1" ht="15.75">
      <c r="A56" s="47" t="s">
        <v>55</v>
      </c>
      <c r="B56" s="47"/>
      <c r="C56" s="47"/>
      <c r="D56" s="4"/>
      <c r="E56" s="4"/>
      <c r="F56" s="4"/>
      <c r="G56" s="4"/>
      <c r="H56" s="4"/>
    </row>
    <row r="57" spans="1:8" s="49" customFormat="1" ht="15.75">
      <c r="A57" s="47" t="s">
        <v>47</v>
      </c>
      <c r="B57" s="47"/>
      <c r="C57" s="47"/>
      <c r="D57" s="4"/>
      <c r="E57" s="4"/>
      <c r="F57" s="4"/>
      <c r="G57" s="4"/>
      <c r="H57" s="4"/>
    </row>
    <row r="58" spans="1:8" s="17" customFormat="1" ht="19.5" customHeight="1">
      <c r="A58" s="1" t="s">
        <v>18</v>
      </c>
      <c r="B58" s="17" t="s">
        <v>26</v>
      </c>
      <c r="C58" s="18">
        <v>40205</v>
      </c>
      <c r="D58" s="19"/>
      <c r="E58" s="19"/>
      <c r="F58" s="19"/>
      <c r="G58" s="19"/>
      <c r="H58" s="19"/>
    </row>
    <row r="59" ht="12.75">
      <c r="A59" s="1"/>
    </row>
  </sheetData>
  <mergeCells count="1">
    <mergeCell ref="A2:H2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Měřičková</cp:lastModifiedBy>
  <cp:lastPrinted>2010-03-12T09:10:34Z</cp:lastPrinted>
  <dcterms:created xsi:type="dcterms:W3CDTF">1997-01-24T11:07:25Z</dcterms:created>
  <dcterms:modified xsi:type="dcterms:W3CDTF">2010-03-22T16:37:59Z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787120948</vt:i4>
  </property>
  <property fmtid="{D5CDD505-2E9C-101B-9397-08002B2CF9AE}" pid="4" name="_EmailSubje">
    <vt:lpwstr>výroční zpráva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Kejkrtová Měřičková</vt:lpwstr>
  </property>
</Properties>
</file>