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lnění rozpočtu na r. 2011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<sst xmlns="http://schemas.openxmlformats.org/spreadsheetml/2006/main" count="68" uniqueCount="63">
  <si>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z toho:</t>
  </si>
  <si>
    <t>Dejvické divadlo, o.p.s.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</si>
  <si>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</si>
  <si>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</si>
  <si>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</si>
  <si>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</si>
  <si>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</si>
  <si>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</si>
  <si>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</si>
  <si>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</si>
  <si>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</si>
  <si>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</si>
  <si>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</si>
  <si>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</si>
  <si>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</si>
  <si>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</si>
  <si>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</si>
  <si>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</si>
  <si>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odpisy</t>
  </si>
  <si>
    <t>Příjmy celkem</t>
  </si>
  <si>
    <t>tržby celkem</t>
  </si>
  <si>
    <t xml:space="preserve">           kurzovné  Rosénky</t>
  </si>
  <si>
    <t xml:space="preserve">z toho: vstupné </t>
  </si>
  <si>
    <t xml:space="preserve">           za zájezdová vystoupení</t>
  </si>
  <si>
    <t xml:space="preserve"> Výsledek</t>
  </si>
  <si>
    <t>Ing. Irena Náměstková</t>
  </si>
  <si>
    <t>pronájmy +reklama+agentážní činnost</t>
  </si>
  <si>
    <t xml:space="preserve">grant Městské části  Praha 6 </t>
  </si>
  <si>
    <t>ostatní služby - viz poznámka</t>
  </si>
  <si>
    <t>hlav. čin.</t>
  </si>
  <si>
    <t>doplň.č.</t>
  </si>
  <si>
    <t>hlav.čin.</t>
  </si>
  <si>
    <t xml:space="preserve">grant MÚ hl.m. Praha na činnost </t>
  </si>
  <si>
    <t>HČ+DČ</t>
  </si>
  <si>
    <t xml:space="preserve">Rezervní fond organizace </t>
  </si>
  <si>
    <t xml:space="preserve">právní a ek. služby, aktualizace softw. </t>
  </si>
  <si>
    <r>
      <t xml:space="preserve">pojištění </t>
    </r>
    <r>
      <rPr>
        <sz val="11"/>
        <rFont val="Arial"/>
        <family val="2"/>
      </rPr>
      <t xml:space="preserve">(Ford Tranzit,zájezd.vyst.atd.) </t>
    </r>
  </si>
  <si>
    <t xml:space="preserve">dotace MK ČR ze SR  </t>
  </si>
  <si>
    <r>
      <t>dary</t>
    </r>
    <r>
      <rPr>
        <sz val="12"/>
        <rFont val="Arial"/>
        <family val="2"/>
      </rPr>
      <t xml:space="preserve"> </t>
    </r>
  </si>
  <si>
    <t>úroky a jiné ost. výnosy; tržby z prod. materiálu</t>
  </si>
  <si>
    <t>Daně, poplatky,odvody</t>
  </si>
  <si>
    <t xml:space="preserve"> </t>
  </si>
  <si>
    <t xml:space="preserve">použití úspory grantů MČ Praha 6  </t>
  </si>
  <si>
    <t xml:space="preserve">          Plánovaný  rozpočet 2011</t>
  </si>
  <si>
    <t xml:space="preserve">      Plnění  rozpočtu k 31.12.2011</t>
  </si>
  <si>
    <t xml:space="preserve">Dotace OZ MK ČR ze SR  </t>
  </si>
  <si>
    <t>zákonné+ ostatní sociální pojištění</t>
  </si>
  <si>
    <t>Poznámka:</t>
  </si>
  <si>
    <t>dary pro příští období</t>
  </si>
  <si>
    <t xml:space="preserve">            V plnění rozpočtu k 31.12.2011 uvedená položka "ostatní služby" v částce  7416 tis. Kč obsahuje: 1 088 tis. Kč   </t>
  </si>
  <si>
    <t>období.</t>
  </si>
  <si>
    <r>
      <t xml:space="preserve">                              </t>
    </r>
    <r>
      <rPr>
        <b/>
        <sz val="20"/>
        <color indexed="12"/>
        <rFont val="Arial"/>
        <family val="2"/>
      </rPr>
      <t xml:space="preserve"> Plnění rozpočtu na rok 2011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</t>
    </r>
    <r>
      <rPr>
        <sz val="12"/>
        <rFont val="Arial"/>
        <family val="2"/>
      </rPr>
      <t xml:space="preserve">                            </t>
    </r>
    <r>
      <rPr>
        <b/>
        <sz val="12"/>
        <rFont val="Arial"/>
        <family val="2"/>
      </rPr>
      <t xml:space="preserve"> tab č.1</t>
    </r>
  </si>
  <si>
    <t xml:space="preserve">               Nákladová položka  "ostatní služby"  v plánu rozpočtu na r. 2011 v částce 7 171 tis. Kč obsahuje:  803 tis. Kč -</t>
  </si>
  <si>
    <t>autorské polatky (DILIA,OSA, Aurapont atd.), 332 tis. Kč propagace, 4 823 tis. Kč - uměl. honoráře, dramaturgickou</t>
  </si>
  <si>
    <t xml:space="preserve">spolupráci, režii, scénickou hudbu, scénografii apod., 12 tis.Kč-odvoz odpadků a techn. kontroly (has.přístroje,   </t>
  </si>
  <si>
    <t xml:space="preserve">drobné revize atd.) , 92 tis.Kč - praní,čištění,  41 tis.Kč - půjčovné kostýmů, 268 tis. Kč -tisk propagačních materiálů, 206 tis.    </t>
  </si>
  <si>
    <t xml:space="preserve">Kč - přeprava na festivalová vystoupení DD a Rosénky, 15 tis. Kč - úhrada drobného pohoštění při jednáních DD  a 579 </t>
  </si>
  <si>
    <t xml:space="preserve">tis. Kč  - výroba  dekorace nových inscenací.                                             </t>
  </si>
  <si>
    <t>autorské poplatky (oproti plánu více o 285  tis. Kč - vyšší tržby),  290 tis. Kč - propagace, 5 287 tis. Kč - umělecké honoráře</t>
  </si>
  <si>
    <t xml:space="preserve">(oproti plánu více o 464 tis. Kč - hostující umělci v nových inscenacích, převod 1 herce z prac.poměru, 16 tis. Kč -  odvoz </t>
  </si>
  <si>
    <t>odpadků, 64 tis. Kč - praní a čištění, 49 tis. Kč - půjčovné, 140 tis. Kč - tisk propagačních materiálů, 302 tis. Kč - přeprava,</t>
  </si>
  <si>
    <t>24 tis. Kč - drobné pohoštění při jednáních DD a 156 tis. Kč - výroba dekorace nových inscenací.</t>
  </si>
  <si>
    <t xml:space="preserve">           V položce "dary pro příští období" jsou uvedeny dary získané v roce 2011, určené na činnost orgnizace v příštím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</si>
</sst>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0.0000000"/>
  </numFmts>
  <fonts count="1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9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2" xfId="0" applyFill="1" applyBorder="1" applyAlignment="1">
      <alignment/>
    </xf>
    <xf numFmtId="0" fontId="6" fillId="2" borderId="23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40" xfId="0" applyFont="1" applyFill="1" applyBorder="1" applyAlignment="1">
      <alignment/>
    </xf>
    <xf numFmtId="0" fontId="6" fillId="2" borderId="41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3" fontId="7" fillId="2" borderId="24" xfId="0" applyNumberFormat="1" applyFont="1" applyFill="1" applyBorder="1" applyAlignment="1">
      <alignment/>
    </xf>
    <xf numFmtId="176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12" fillId="2" borderId="1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42" xfId="0" applyFont="1" applyFill="1" applyBorder="1" applyAlignment="1">
      <alignment/>
    </xf>
    <xf numFmtId="3" fontId="12" fillId="2" borderId="26" xfId="0" applyNumberFormat="1" applyFont="1" applyFill="1" applyBorder="1" applyAlignment="1">
      <alignment/>
    </xf>
    <xf numFmtId="0" fontId="13" fillId="2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4" fillId="3" borderId="44" xfId="0" applyFont="1" applyFill="1" applyBorder="1" applyAlignment="1">
      <alignment/>
    </xf>
    <xf numFmtId="0" fontId="4" fillId="3" borderId="45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/>
    </xf>
    <xf numFmtId="0" fontId="6" fillId="3" borderId="48" xfId="0" applyFont="1" applyFill="1" applyBorder="1" applyAlignment="1">
      <alignment/>
    </xf>
    <xf numFmtId="0" fontId="7" fillId="3" borderId="49" xfId="0" applyFont="1" applyFill="1" applyBorder="1" applyAlignment="1">
      <alignment/>
    </xf>
    <xf numFmtId="0" fontId="6" fillId="3" borderId="50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0" fontId="7" fillId="3" borderId="51" xfId="0" applyFont="1" applyFill="1" applyBorder="1" applyAlignment="1">
      <alignment/>
    </xf>
    <xf numFmtId="0" fontId="7" fillId="3" borderId="50" xfId="0" applyFont="1" applyFill="1" applyBorder="1" applyAlignment="1">
      <alignment/>
    </xf>
    <xf numFmtId="0" fontId="6" fillId="3" borderId="52" xfId="0" applyFont="1" applyFill="1" applyBorder="1" applyAlignment="1">
      <alignment/>
    </xf>
    <xf numFmtId="0" fontId="12" fillId="3" borderId="52" xfId="0" applyFont="1" applyFill="1" applyBorder="1" applyAlignment="1">
      <alignment/>
    </xf>
    <xf numFmtId="0" fontId="6" fillId="3" borderId="53" xfId="0" applyFont="1" applyFill="1" applyBorder="1" applyAlignment="1">
      <alignment/>
    </xf>
    <xf numFmtId="0" fontId="7" fillId="3" borderId="47" xfId="0" applyFont="1" applyFill="1" applyBorder="1" applyAlignment="1">
      <alignment/>
    </xf>
    <xf numFmtId="0" fontId="4" fillId="4" borderId="44" xfId="0" applyFont="1" applyFill="1" applyBorder="1" applyAlignment="1">
      <alignment/>
    </xf>
    <xf numFmtId="0" fontId="4" fillId="4" borderId="45" xfId="0" applyFont="1" applyFill="1" applyBorder="1" applyAlignment="1">
      <alignment/>
    </xf>
    <xf numFmtId="0" fontId="4" fillId="4" borderId="54" xfId="0" applyFont="1" applyFill="1" applyBorder="1" applyAlignment="1">
      <alignment/>
    </xf>
    <xf numFmtId="0" fontId="4" fillId="4" borderId="46" xfId="0" applyFont="1" applyFill="1" applyBorder="1" applyAlignment="1">
      <alignment horizontal="center"/>
    </xf>
    <xf numFmtId="0" fontId="6" fillId="4" borderId="17" xfId="0" applyFont="1" applyFill="1" applyBorder="1" applyAlignment="1">
      <alignment/>
    </xf>
    <xf numFmtId="0" fontId="6" fillId="4" borderId="55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57" xfId="0" applyFont="1" applyFill="1" applyBorder="1" applyAlignment="1">
      <alignment/>
    </xf>
    <xf numFmtId="0" fontId="6" fillId="4" borderId="58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6" fillId="4" borderId="56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6" fillId="4" borderId="59" xfId="0" applyFont="1" applyFill="1" applyBorder="1" applyAlignment="1">
      <alignment/>
    </xf>
    <xf numFmtId="0" fontId="12" fillId="4" borderId="59" xfId="0" applyFont="1" applyFill="1" applyBorder="1" applyAlignment="1">
      <alignment/>
    </xf>
    <xf numFmtId="0" fontId="6" fillId="4" borderId="6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N58"/>
  <sheetViews>
    <sheetView tabSelected="1" workbookViewId="0" topLeftCell="B1">
      <selection activeCell="I4" sqref="I4:I41"/>
    </sheetView>
  </sheetViews>
  <sheetFormatPr defaultColWidth="9.140625" defaultRowHeight="12.75"/>
  <cols>
    <col min="3" max="3" width="37.28125" style="0" customWidth="1"/>
    <col min="4" max="4" width="12.28125" style="0" customWidth="1"/>
    <col min="5" max="5" width="13.140625" style="0" customWidth="1"/>
    <col min="6" max="6" width="12.8515625" style="0" customWidth="1"/>
    <col min="7" max="7" width="12.57421875" style="0" customWidth="1"/>
    <col min="8" max="8" width="12.421875" style="0" customWidth="1"/>
    <col min="9" max="9" width="11.8515625" style="0" customWidth="1"/>
    <col min="10" max="10" width="11.28125" style="0" bestFit="1" customWidth="1"/>
  </cols>
  <sheetData>
    <row r="1" spans="2:12" ht="15">
      <c r="B1" s="6"/>
      <c r="C1" s="6"/>
      <c r="D1" s="6"/>
      <c r="E1" s="4"/>
      <c r="F1" s="4"/>
      <c r="G1" s="4"/>
      <c r="H1" s="4"/>
      <c r="I1" s="4"/>
      <c r="J1" s="2"/>
      <c r="K1" s="2"/>
      <c r="L1" s="2"/>
    </row>
    <row r="2" spans="2:13" ht="36" customHeight="1" thickBot="1">
      <c r="B2" s="90" t="s">
        <v>51</v>
      </c>
      <c r="C2" s="91"/>
      <c r="D2" s="91"/>
      <c r="E2" s="91"/>
      <c r="F2" s="91"/>
      <c r="G2" s="91"/>
      <c r="H2" s="91"/>
      <c r="I2" s="91"/>
      <c r="J2" s="2"/>
      <c r="K2" s="2"/>
      <c r="L2" s="2"/>
      <c r="M2" s="84"/>
    </row>
    <row r="3" spans="2:12" ht="19.5" customHeight="1" thickBot="1" thickTop="1">
      <c r="B3" s="24"/>
      <c r="C3" s="25"/>
      <c r="D3" s="92" t="s">
        <v>43</v>
      </c>
      <c r="E3" s="93"/>
      <c r="F3" s="93"/>
      <c r="G3" s="106" t="s">
        <v>44</v>
      </c>
      <c r="H3" s="107"/>
      <c r="I3" s="108"/>
      <c r="J3" s="2"/>
      <c r="K3" s="2"/>
      <c r="L3" s="2"/>
    </row>
    <row r="4" spans="2:12" ht="19.5" customHeight="1" thickBot="1">
      <c r="B4" s="59" t="s">
        <v>1</v>
      </c>
      <c r="C4" s="7"/>
      <c r="D4" s="8" t="s">
        <v>29</v>
      </c>
      <c r="E4" s="20" t="s">
        <v>30</v>
      </c>
      <c r="F4" s="94" t="s">
        <v>33</v>
      </c>
      <c r="G4" s="8" t="s">
        <v>31</v>
      </c>
      <c r="H4" s="58" t="s">
        <v>30</v>
      </c>
      <c r="I4" s="109" t="s">
        <v>33</v>
      </c>
      <c r="J4" s="2"/>
      <c r="K4" s="2"/>
      <c r="L4" s="2"/>
    </row>
    <row r="5" spans="2:12" ht="19.5" customHeight="1" thickBot="1" thickTop="1">
      <c r="B5" s="9" t="s">
        <v>9</v>
      </c>
      <c r="C5" s="10"/>
      <c r="D5" s="32">
        <f>SUM(D6+D10+D17+D22+D23)</f>
        <v>27470</v>
      </c>
      <c r="E5" s="43">
        <f>SUM(E6+E10+E17+E22+E23)</f>
        <v>493</v>
      </c>
      <c r="F5" s="95">
        <f aca="true" t="shared" si="0" ref="F5:F38">SUM(D5:E5)</f>
        <v>27963</v>
      </c>
      <c r="G5" s="40">
        <f>SUM(G6+G10+G17+G22+G23)</f>
        <v>25806</v>
      </c>
      <c r="H5" s="43">
        <f>SUM(H6+H10+H17+H22+H23)</f>
        <v>661</v>
      </c>
      <c r="I5" s="110">
        <f aca="true" t="shared" si="1" ref="I5:I10">SUM(G5:H5)</f>
        <v>26467</v>
      </c>
      <c r="J5" s="2"/>
      <c r="K5" s="2"/>
      <c r="L5" s="2"/>
    </row>
    <row r="6" spans="2:12" ht="19.5" customHeight="1" thickTop="1">
      <c r="B6" s="27" t="s">
        <v>11</v>
      </c>
      <c r="C6" s="11"/>
      <c r="D6" s="34">
        <f>SUM(D7:D9)</f>
        <v>1675</v>
      </c>
      <c r="E6" s="61">
        <f>SUM(E7:E9)</f>
        <v>96</v>
      </c>
      <c r="F6" s="96">
        <f t="shared" si="0"/>
        <v>1771</v>
      </c>
      <c r="G6" s="51">
        <f>SUM(G7:G9)</f>
        <v>1357</v>
      </c>
      <c r="H6" s="61">
        <f>SUM(H7:H9)</f>
        <v>59</v>
      </c>
      <c r="I6" s="111">
        <f t="shared" si="1"/>
        <v>1416</v>
      </c>
      <c r="J6" s="83"/>
      <c r="K6" s="2"/>
      <c r="L6" s="2"/>
    </row>
    <row r="7" spans="2:12" ht="19.5" customHeight="1">
      <c r="B7" s="28" t="s">
        <v>0</v>
      </c>
      <c r="C7" s="12" t="s">
        <v>2</v>
      </c>
      <c r="D7" s="35">
        <v>773</v>
      </c>
      <c r="E7" s="62">
        <v>20</v>
      </c>
      <c r="F7" s="97">
        <f t="shared" si="0"/>
        <v>793</v>
      </c>
      <c r="G7" s="52">
        <v>611</v>
      </c>
      <c r="H7" s="62">
        <v>15</v>
      </c>
      <c r="I7" s="112">
        <f t="shared" si="1"/>
        <v>626</v>
      </c>
      <c r="J7" s="2"/>
      <c r="K7" s="2"/>
      <c r="L7" s="2"/>
    </row>
    <row r="8" spans="2:12" ht="19.5" customHeight="1">
      <c r="B8" s="28"/>
      <c r="C8" s="12" t="s">
        <v>3</v>
      </c>
      <c r="D8" s="35">
        <v>158</v>
      </c>
      <c r="E8" s="62"/>
      <c r="F8" s="97">
        <f t="shared" si="0"/>
        <v>158</v>
      </c>
      <c r="G8" s="52">
        <v>170</v>
      </c>
      <c r="H8" s="62"/>
      <c r="I8" s="113">
        <f t="shared" si="1"/>
        <v>170</v>
      </c>
      <c r="J8" s="2"/>
      <c r="K8" s="2"/>
      <c r="L8" s="2"/>
    </row>
    <row r="9" spans="2:12" ht="19.5" customHeight="1">
      <c r="B9" s="28"/>
      <c r="C9" s="12" t="s">
        <v>4</v>
      </c>
      <c r="D9" s="35">
        <v>744</v>
      </c>
      <c r="E9" s="62">
        <v>76</v>
      </c>
      <c r="F9" s="97">
        <f t="shared" si="0"/>
        <v>820</v>
      </c>
      <c r="G9" s="52">
        <v>576</v>
      </c>
      <c r="H9" s="62">
        <v>44</v>
      </c>
      <c r="I9" s="112">
        <f t="shared" si="1"/>
        <v>620</v>
      </c>
      <c r="J9" s="2"/>
      <c r="K9" s="2"/>
      <c r="L9" s="2"/>
    </row>
    <row r="10" spans="2:12" ht="19.5" customHeight="1">
      <c r="B10" s="29" t="s">
        <v>5</v>
      </c>
      <c r="C10" s="12"/>
      <c r="D10" s="36">
        <f>SUM(D11:D16)</f>
        <v>9680</v>
      </c>
      <c r="E10" s="63">
        <f>SUM(E11:E16)</f>
        <v>106</v>
      </c>
      <c r="F10" s="98">
        <f t="shared" si="0"/>
        <v>9786</v>
      </c>
      <c r="G10" s="53">
        <f>SUM(G11:G16)</f>
        <v>9342</v>
      </c>
      <c r="H10" s="63">
        <f>SUM(H11:H16)</f>
        <v>93</v>
      </c>
      <c r="I10" s="114">
        <f t="shared" si="1"/>
        <v>9435</v>
      </c>
      <c r="J10" s="2"/>
      <c r="K10" s="2"/>
      <c r="L10" s="2"/>
    </row>
    <row r="11" spans="2:12" ht="19.5" customHeight="1">
      <c r="B11" s="28" t="s">
        <v>0</v>
      </c>
      <c r="C11" s="12" t="s">
        <v>6</v>
      </c>
      <c r="D11" s="35">
        <v>500</v>
      </c>
      <c r="E11" s="62">
        <v>10</v>
      </c>
      <c r="F11" s="97">
        <f t="shared" si="0"/>
        <v>510</v>
      </c>
      <c r="G11" s="52">
        <v>429</v>
      </c>
      <c r="H11" s="62">
        <v>12</v>
      </c>
      <c r="I11" s="112">
        <f aca="true" t="shared" si="2" ref="I11:I16">SUM(G11:H11)</f>
        <v>441</v>
      </c>
      <c r="J11" s="2"/>
      <c r="K11" s="2"/>
      <c r="L11" s="2"/>
    </row>
    <row r="12" spans="2:12" ht="19.5" customHeight="1">
      <c r="B12" s="28"/>
      <c r="C12" s="12" t="s">
        <v>10</v>
      </c>
      <c r="D12" s="35">
        <v>906</v>
      </c>
      <c r="E12" s="62">
        <v>54</v>
      </c>
      <c r="F12" s="97">
        <f t="shared" si="0"/>
        <v>960</v>
      </c>
      <c r="G12" s="52">
        <v>744</v>
      </c>
      <c r="H12" s="62">
        <v>41</v>
      </c>
      <c r="I12" s="113">
        <f t="shared" si="2"/>
        <v>785</v>
      </c>
      <c r="J12" s="2"/>
      <c r="K12" s="2"/>
      <c r="L12" s="2"/>
    </row>
    <row r="13" spans="2:12" ht="19.5" customHeight="1">
      <c r="B13" s="28"/>
      <c r="C13" s="12" t="s">
        <v>35</v>
      </c>
      <c r="D13" s="35">
        <v>430</v>
      </c>
      <c r="E13" s="62"/>
      <c r="F13" s="97">
        <f t="shared" si="0"/>
        <v>430</v>
      </c>
      <c r="G13" s="52">
        <v>406</v>
      </c>
      <c r="H13" s="62"/>
      <c r="I13" s="112">
        <f t="shared" si="2"/>
        <v>406</v>
      </c>
      <c r="J13" s="2"/>
      <c r="K13" s="2"/>
      <c r="L13" s="2"/>
    </row>
    <row r="14" spans="2:12" ht="19.5" customHeight="1">
      <c r="B14" s="28"/>
      <c r="C14" s="12" t="s">
        <v>7</v>
      </c>
      <c r="D14" s="35">
        <v>573</v>
      </c>
      <c r="E14" s="62">
        <v>21</v>
      </c>
      <c r="F14" s="97">
        <f t="shared" si="0"/>
        <v>594</v>
      </c>
      <c r="G14" s="52">
        <v>184</v>
      </c>
      <c r="H14" s="62">
        <v>2</v>
      </c>
      <c r="I14" s="113">
        <f t="shared" si="2"/>
        <v>186</v>
      </c>
      <c r="J14" s="2"/>
      <c r="K14" s="2"/>
      <c r="L14" s="2"/>
    </row>
    <row r="15" spans="2:12" ht="19.5" customHeight="1">
      <c r="B15" s="28"/>
      <c r="C15" s="12" t="s">
        <v>8</v>
      </c>
      <c r="D15" s="35">
        <v>100</v>
      </c>
      <c r="E15" s="62"/>
      <c r="F15" s="97">
        <f t="shared" si="0"/>
        <v>100</v>
      </c>
      <c r="G15" s="52">
        <v>163</v>
      </c>
      <c r="H15" s="62"/>
      <c r="I15" s="112">
        <f t="shared" si="2"/>
        <v>163</v>
      </c>
      <c r="J15" s="2"/>
      <c r="K15" s="2"/>
      <c r="L15" s="2"/>
    </row>
    <row r="16" spans="2:12" ht="19.5" customHeight="1">
      <c r="B16" s="28"/>
      <c r="C16" s="12" t="s">
        <v>28</v>
      </c>
      <c r="D16" s="35">
        <v>7171</v>
      </c>
      <c r="E16" s="62">
        <v>21</v>
      </c>
      <c r="F16" s="97">
        <f t="shared" si="0"/>
        <v>7192</v>
      </c>
      <c r="G16" s="52">
        <v>7416</v>
      </c>
      <c r="H16" s="62">
        <v>38</v>
      </c>
      <c r="I16" s="115">
        <f t="shared" si="2"/>
        <v>7454</v>
      </c>
      <c r="J16" s="2"/>
      <c r="K16" s="2"/>
      <c r="L16" s="2"/>
    </row>
    <row r="17" spans="2:12" ht="19.5" customHeight="1">
      <c r="B17" s="29" t="s">
        <v>12</v>
      </c>
      <c r="C17" s="13"/>
      <c r="D17" s="36">
        <f>SUM(D18:D21)</f>
        <v>15817</v>
      </c>
      <c r="E17" s="63">
        <f>SUM(E18:E21)</f>
        <v>281</v>
      </c>
      <c r="F17" s="99">
        <f t="shared" si="0"/>
        <v>16098</v>
      </c>
      <c r="G17" s="53">
        <f>SUM(G18:G21)</f>
        <v>14717</v>
      </c>
      <c r="H17" s="53">
        <f>SUM(H18:H21)</f>
        <v>509</v>
      </c>
      <c r="I17" s="116">
        <f aca="true" t="shared" si="3" ref="I17:I25">SUM(G17:H17)</f>
        <v>15226</v>
      </c>
      <c r="J17" s="2"/>
      <c r="K17" s="2"/>
      <c r="L17" s="2"/>
    </row>
    <row r="18" spans="2:15" ht="19.5" customHeight="1">
      <c r="B18" s="28" t="s">
        <v>0</v>
      </c>
      <c r="C18" s="12" t="s">
        <v>13</v>
      </c>
      <c r="D18" s="35">
        <v>11145</v>
      </c>
      <c r="E18" s="62">
        <v>204</v>
      </c>
      <c r="F18" s="97">
        <f t="shared" si="0"/>
        <v>11349</v>
      </c>
      <c r="G18" s="82">
        <v>10345</v>
      </c>
      <c r="H18" s="62">
        <v>361</v>
      </c>
      <c r="I18" s="117">
        <f t="shared" si="3"/>
        <v>10706</v>
      </c>
      <c r="J18" s="2"/>
      <c r="K18" s="2"/>
      <c r="L18" s="2"/>
      <c r="O18" s="5"/>
    </row>
    <row r="19" spans="2:12" ht="19.5" customHeight="1">
      <c r="B19" s="28"/>
      <c r="C19" s="12" t="s">
        <v>14</v>
      </c>
      <c r="D19" s="35">
        <v>700</v>
      </c>
      <c r="E19" s="62">
        <v>4</v>
      </c>
      <c r="F19" s="97">
        <f t="shared" si="0"/>
        <v>704</v>
      </c>
      <c r="G19" s="52">
        <v>566</v>
      </c>
      <c r="H19" s="62">
        <v>15</v>
      </c>
      <c r="I19" s="112">
        <f t="shared" si="3"/>
        <v>581</v>
      </c>
      <c r="J19" s="2"/>
      <c r="K19" s="2"/>
      <c r="L19" s="2"/>
    </row>
    <row r="20" spans="2:12" ht="19.5" customHeight="1">
      <c r="B20" s="28"/>
      <c r="C20" s="12" t="s">
        <v>46</v>
      </c>
      <c r="D20" s="35">
        <v>2979</v>
      </c>
      <c r="E20" s="62">
        <v>54</v>
      </c>
      <c r="F20" s="97">
        <f t="shared" si="0"/>
        <v>3033</v>
      </c>
      <c r="G20" s="52">
        <v>2842</v>
      </c>
      <c r="H20" s="62">
        <v>103</v>
      </c>
      <c r="I20" s="113">
        <f t="shared" si="3"/>
        <v>2945</v>
      </c>
      <c r="J20" s="2"/>
      <c r="K20" s="2"/>
      <c r="L20" s="2"/>
    </row>
    <row r="21" spans="2:12" ht="19.5" customHeight="1">
      <c r="B21" s="28"/>
      <c r="C21" s="12" t="s">
        <v>15</v>
      </c>
      <c r="D21" s="35">
        <v>993</v>
      </c>
      <c r="E21" s="62">
        <v>19</v>
      </c>
      <c r="F21" s="97">
        <f t="shared" si="0"/>
        <v>1012</v>
      </c>
      <c r="G21" s="52">
        <v>964</v>
      </c>
      <c r="H21" s="62">
        <v>30</v>
      </c>
      <c r="I21" s="112">
        <f t="shared" si="3"/>
        <v>994</v>
      </c>
      <c r="J21" s="2"/>
      <c r="K21" s="2"/>
      <c r="L21" s="2"/>
    </row>
    <row r="22" spans="2:12" ht="19.5" customHeight="1">
      <c r="B22" s="29" t="s">
        <v>40</v>
      </c>
      <c r="C22" s="13"/>
      <c r="D22" s="36">
        <v>115</v>
      </c>
      <c r="E22" s="63">
        <v>10</v>
      </c>
      <c r="F22" s="99">
        <f t="shared" si="0"/>
        <v>125</v>
      </c>
      <c r="G22" s="53">
        <v>208</v>
      </c>
      <c r="H22" s="63">
        <v>0</v>
      </c>
      <c r="I22" s="118">
        <f t="shared" si="3"/>
        <v>208</v>
      </c>
      <c r="J22" s="3"/>
      <c r="K22" s="3"/>
      <c r="L22" s="3"/>
    </row>
    <row r="23" spans="2:12" ht="19.5" customHeight="1">
      <c r="B23" s="29" t="s">
        <v>16</v>
      </c>
      <c r="C23" s="12"/>
      <c r="D23" s="36">
        <f>SUM(D24:D25)</f>
        <v>183</v>
      </c>
      <c r="E23" s="63">
        <f>SUM(E24:E25)</f>
        <v>0</v>
      </c>
      <c r="F23" s="99">
        <f t="shared" si="0"/>
        <v>183</v>
      </c>
      <c r="G23" s="53">
        <f>SUM(G24:G25)</f>
        <v>182</v>
      </c>
      <c r="H23" s="63">
        <f>SUM(H24:H25)</f>
        <v>0</v>
      </c>
      <c r="I23" s="116">
        <f t="shared" si="3"/>
        <v>182</v>
      </c>
      <c r="J23" s="2"/>
      <c r="K23" s="2"/>
      <c r="L23" s="2"/>
    </row>
    <row r="24" spans="2:12" ht="19.5" customHeight="1">
      <c r="B24" s="30" t="s">
        <v>0</v>
      </c>
      <c r="C24" s="14" t="s">
        <v>36</v>
      </c>
      <c r="D24" s="37">
        <v>35</v>
      </c>
      <c r="E24" s="64"/>
      <c r="F24" s="97">
        <f t="shared" si="0"/>
        <v>35</v>
      </c>
      <c r="G24" s="54">
        <v>28</v>
      </c>
      <c r="H24" s="64"/>
      <c r="I24" s="112">
        <f t="shared" si="3"/>
        <v>28</v>
      </c>
      <c r="J24" s="2"/>
      <c r="K24" s="2"/>
      <c r="L24" s="2"/>
    </row>
    <row r="25" spans="2:12" ht="19.5" customHeight="1" thickBot="1">
      <c r="B25" s="30"/>
      <c r="C25" s="14" t="s">
        <v>18</v>
      </c>
      <c r="D25" s="37">
        <v>148</v>
      </c>
      <c r="E25" s="64"/>
      <c r="F25" s="100">
        <f t="shared" si="0"/>
        <v>148</v>
      </c>
      <c r="G25" s="54">
        <v>154</v>
      </c>
      <c r="H25" s="64"/>
      <c r="I25" s="112">
        <f t="shared" si="3"/>
        <v>154</v>
      </c>
      <c r="J25" s="2"/>
      <c r="K25" s="2"/>
      <c r="L25" s="2"/>
    </row>
    <row r="26" spans="2:12" ht="19.5" customHeight="1" thickBot="1" thickTop="1">
      <c r="B26" s="15" t="s">
        <v>19</v>
      </c>
      <c r="C26" s="16"/>
      <c r="D26" s="32">
        <f>SUM(D27+D33+D35+D34+D36+D37+D38+D39)</f>
        <v>26998</v>
      </c>
      <c r="E26" s="65">
        <f>SUM(E27+E33+E37+E38)</f>
        <v>965</v>
      </c>
      <c r="F26" s="95">
        <f t="shared" si="0"/>
        <v>27963</v>
      </c>
      <c r="G26" s="40">
        <f>SUM(G27+G33+G34+G35+G36+G38+G39)</f>
        <v>25429</v>
      </c>
      <c r="H26" s="65">
        <f>SUM(H27+H33+H37+H38)</f>
        <v>1038</v>
      </c>
      <c r="I26" s="110">
        <f aca="true" t="shared" si="4" ref="I26:I31">SUM(G26:H26)</f>
        <v>26467</v>
      </c>
      <c r="J26" s="2"/>
      <c r="K26" s="2"/>
      <c r="L26" s="2"/>
    </row>
    <row r="27" spans="2:12" ht="19.5" customHeight="1" thickTop="1">
      <c r="B27" s="26" t="s">
        <v>20</v>
      </c>
      <c r="C27" s="4"/>
      <c r="D27" s="38">
        <f>SUM(D28+D29+D30+D31)</f>
        <v>8259</v>
      </c>
      <c r="E27" s="61">
        <f>SUM(E28+E29+E30+E32)</f>
        <v>965</v>
      </c>
      <c r="F27" s="96">
        <f t="shared" si="0"/>
        <v>9224</v>
      </c>
      <c r="G27" s="55">
        <f>SUM(G28+G29+G30+G31)</f>
        <v>10992</v>
      </c>
      <c r="H27" s="61">
        <f>SUM(H28+H29+H30+H32)</f>
        <v>1038</v>
      </c>
      <c r="I27" s="118">
        <f t="shared" si="4"/>
        <v>12030</v>
      </c>
      <c r="J27" s="2"/>
      <c r="K27" s="2"/>
      <c r="L27" s="2"/>
    </row>
    <row r="28" spans="2:12" ht="19.5" customHeight="1">
      <c r="B28" s="30" t="s">
        <v>22</v>
      </c>
      <c r="C28" s="14"/>
      <c r="D28" s="37">
        <v>5713</v>
      </c>
      <c r="E28" s="64"/>
      <c r="F28" s="97">
        <f t="shared" si="0"/>
        <v>5713</v>
      </c>
      <c r="G28" s="54">
        <v>7180</v>
      </c>
      <c r="H28" s="64"/>
      <c r="I28" s="115">
        <f t="shared" si="4"/>
        <v>7180</v>
      </c>
      <c r="J28" s="2"/>
      <c r="K28" s="2"/>
      <c r="L28" s="2"/>
    </row>
    <row r="29" spans="2:12" ht="19.5" customHeight="1">
      <c r="B29" s="30" t="s">
        <v>23</v>
      </c>
      <c r="C29" s="14"/>
      <c r="D29" s="37">
        <v>2000</v>
      </c>
      <c r="E29" s="64"/>
      <c r="F29" s="97">
        <f t="shared" si="0"/>
        <v>2000</v>
      </c>
      <c r="G29" s="54">
        <v>2958</v>
      </c>
      <c r="H29" s="64"/>
      <c r="I29" s="115">
        <f t="shared" si="4"/>
        <v>2958</v>
      </c>
      <c r="J29" s="2"/>
      <c r="K29" s="2"/>
      <c r="L29" s="2"/>
    </row>
    <row r="30" spans="2:12" ht="19.5" customHeight="1">
      <c r="B30" s="30" t="s">
        <v>21</v>
      </c>
      <c r="C30" s="14"/>
      <c r="D30" s="37">
        <v>286</v>
      </c>
      <c r="E30" s="64"/>
      <c r="F30" s="97">
        <f t="shared" si="0"/>
        <v>286</v>
      </c>
      <c r="G30" s="54">
        <v>350</v>
      </c>
      <c r="H30" s="64"/>
      <c r="I30" s="115">
        <f t="shared" si="4"/>
        <v>350</v>
      </c>
      <c r="J30" s="2"/>
      <c r="K30" s="2"/>
      <c r="L30" s="2"/>
    </row>
    <row r="31" spans="2:12" ht="19.5" customHeight="1">
      <c r="B31" s="30" t="s">
        <v>39</v>
      </c>
      <c r="C31" s="14"/>
      <c r="D31" s="37">
        <v>260</v>
      </c>
      <c r="E31" s="64"/>
      <c r="F31" s="97">
        <f t="shared" si="0"/>
        <v>260</v>
      </c>
      <c r="G31" s="54">
        <v>504</v>
      </c>
      <c r="H31" s="64"/>
      <c r="I31" s="115">
        <f t="shared" si="4"/>
        <v>504</v>
      </c>
      <c r="J31" s="2"/>
      <c r="K31" s="2"/>
      <c r="L31" s="2"/>
    </row>
    <row r="32" spans="2:92" ht="19.5" customHeight="1" thickBot="1">
      <c r="B32" s="30" t="s">
        <v>26</v>
      </c>
      <c r="C32" s="14"/>
      <c r="D32" s="39"/>
      <c r="E32" s="64">
        <v>965</v>
      </c>
      <c r="F32" s="101">
        <f t="shared" si="0"/>
        <v>965</v>
      </c>
      <c r="G32" s="56"/>
      <c r="H32" s="64">
        <v>1038</v>
      </c>
      <c r="I32" s="117">
        <f aca="true" t="shared" si="5" ref="I32:I40">SUM(G32:H32)</f>
        <v>1038</v>
      </c>
      <c r="J32" s="19"/>
      <c r="K32" s="2"/>
      <c r="L32" s="2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</row>
    <row r="33" spans="2:12" s="49" customFormat="1" ht="21" customHeight="1" thickBot="1" thickTop="1">
      <c r="B33" s="15" t="s">
        <v>27</v>
      </c>
      <c r="C33" s="18"/>
      <c r="D33" s="32">
        <v>5169</v>
      </c>
      <c r="E33" s="33"/>
      <c r="F33" s="95">
        <f t="shared" si="0"/>
        <v>5169</v>
      </c>
      <c r="G33" s="43">
        <v>2394</v>
      </c>
      <c r="H33" s="65"/>
      <c r="I33" s="110">
        <f t="shared" si="5"/>
        <v>2394</v>
      </c>
      <c r="J33" s="50"/>
      <c r="K33" s="3"/>
      <c r="L33" s="3"/>
    </row>
    <row r="34" spans="2:12" ht="19.5" customHeight="1" thickTop="1">
      <c r="B34" s="27" t="s">
        <v>42</v>
      </c>
      <c r="C34" s="41"/>
      <c r="D34" s="42">
        <v>2202</v>
      </c>
      <c r="E34" s="60"/>
      <c r="F34" s="102">
        <f t="shared" si="0"/>
        <v>2202</v>
      </c>
      <c r="G34" s="57">
        <v>0</v>
      </c>
      <c r="H34" s="60"/>
      <c r="I34" s="118">
        <f t="shared" si="5"/>
        <v>0</v>
      </c>
      <c r="J34" s="2"/>
      <c r="K34" s="2"/>
      <c r="L34" s="2"/>
    </row>
    <row r="35" spans="2:12" ht="19.5" customHeight="1">
      <c r="B35" s="70" t="s">
        <v>32</v>
      </c>
      <c r="C35" s="71"/>
      <c r="D35" s="36">
        <v>9298</v>
      </c>
      <c r="E35" s="69"/>
      <c r="F35" s="99">
        <f>SUM(D35:E35)</f>
        <v>9298</v>
      </c>
      <c r="G35" s="53">
        <v>9298</v>
      </c>
      <c r="H35" s="68"/>
      <c r="I35" s="116">
        <f>SUM(G35:H35)</f>
        <v>9298</v>
      </c>
      <c r="J35" s="2"/>
      <c r="K35" s="2"/>
      <c r="L35" s="2"/>
    </row>
    <row r="36" spans="2:12" ht="19.5" customHeight="1">
      <c r="B36" s="29" t="s">
        <v>38</v>
      </c>
      <c r="C36" s="13"/>
      <c r="D36" s="36">
        <v>1000</v>
      </c>
      <c r="E36" s="63"/>
      <c r="F36" s="99">
        <f>SUM(D36:E36)</f>
        <v>1000</v>
      </c>
      <c r="G36" s="53">
        <v>1335</v>
      </c>
      <c r="H36" s="63"/>
      <c r="I36" s="116">
        <f>SUM(G36:H36)</f>
        <v>1335</v>
      </c>
      <c r="J36" s="2"/>
      <c r="K36" s="2"/>
      <c r="L36" s="2"/>
    </row>
    <row r="37" spans="2:12" ht="19.5" customHeight="1">
      <c r="B37" s="85" t="s">
        <v>48</v>
      </c>
      <c r="C37" s="86"/>
      <c r="D37" s="87"/>
      <c r="E37" s="88"/>
      <c r="F37" s="103">
        <f t="shared" si="0"/>
        <v>0</v>
      </c>
      <c r="G37" s="89">
        <v>2424</v>
      </c>
      <c r="H37" s="88"/>
      <c r="I37" s="119">
        <f t="shared" si="5"/>
        <v>2424</v>
      </c>
      <c r="J37" s="2"/>
      <c r="K37" s="2"/>
      <c r="L37" s="2"/>
    </row>
    <row r="38" spans="2:12" ht="19.5" customHeight="1">
      <c r="B38" s="31" t="s">
        <v>37</v>
      </c>
      <c r="C38" s="17"/>
      <c r="D38" s="39">
        <v>1070</v>
      </c>
      <c r="E38" s="66"/>
      <c r="F38" s="98">
        <f t="shared" si="0"/>
        <v>1070</v>
      </c>
      <c r="G38" s="56">
        <v>1070</v>
      </c>
      <c r="H38" s="66"/>
      <c r="I38" s="116">
        <f t="shared" si="5"/>
        <v>1070</v>
      </c>
      <c r="J38" s="2"/>
      <c r="K38" s="2"/>
      <c r="L38" s="2"/>
    </row>
    <row r="39" spans="2:12" ht="19.5" customHeight="1" thickBot="1">
      <c r="B39" s="72" t="s">
        <v>45</v>
      </c>
      <c r="C39" s="73"/>
      <c r="D39" s="74"/>
      <c r="E39" s="75"/>
      <c r="F39" s="104">
        <f>SUM(D39:E39)</f>
        <v>0</v>
      </c>
      <c r="G39" s="76">
        <v>340</v>
      </c>
      <c r="H39" s="75"/>
      <c r="I39" s="120">
        <f>SUM(G39:H39)</f>
        <v>340</v>
      </c>
      <c r="J39" s="2"/>
      <c r="K39" s="2"/>
      <c r="L39" s="2"/>
    </row>
    <row r="40" spans="2:12" ht="19.5" customHeight="1" thickBot="1" thickTop="1">
      <c r="B40" s="26" t="s">
        <v>24</v>
      </c>
      <c r="C40" s="7"/>
      <c r="D40" s="77">
        <f>SUM(D26-D5)</f>
        <v>-472</v>
      </c>
      <c r="E40" s="78">
        <f>SUM(E26-E5)</f>
        <v>472</v>
      </c>
      <c r="F40" s="105">
        <f>SUM(D40:E40)</f>
        <v>0</v>
      </c>
      <c r="G40" s="79">
        <f>SUM(G26-G5)</f>
        <v>-377</v>
      </c>
      <c r="H40" s="78">
        <f>SUM(H26-H5)</f>
        <v>377</v>
      </c>
      <c r="I40" s="110">
        <f t="shared" si="5"/>
        <v>0</v>
      </c>
      <c r="J40" s="2"/>
      <c r="K40" s="2"/>
      <c r="L40" s="2"/>
    </row>
    <row r="41" spans="2:12" ht="21" customHeight="1" thickBot="1" thickTop="1">
      <c r="B41" s="15" t="s">
        <v>34</v>
      </c>
      <c r="C41" s="18"/>
      <c r="D41" s="77">
        <v>1207</v>
      </c>
      <c r="E41" s="78"/>
      <c r="F41" s="95"/>
      <c r="G41" s="81">
        <v>1207</v>
      </c>
      <c r="H41" s="78"/>
      <c r="I41" s="110"/>
      <c r="J41" s="2"/>
      <c r="K41" s="2"/>
      <c r="L41" s="2"/>
    </row>
    <row r="42" spans="2:12" ht="21" customHeight="1" thickTop="1">
      <c r="B42" s="7"/>
      <c r="C42" s="7"/>
      <c r="D42" s="80"/>
      <c r="E42" s="80"/>
      <c r="F42" s="67"/>
      <c r="G42" s="80"/>
      <c r="H42" s="80"/>
      <c r="I42" s="67"/>
      <c r="J42" s="2"/>
      <c r="K42" s="2"/>
      <c r="L42" s="2"/>
    </row>
    <row r="43" spans="2:12" ht="21" customHeight="1">
      <c r="B43" s="7" t="s">
        <v>47</v>
      </c>
      <c r="C43" s="7"/>
      <c r="D43" s="80"/>
      <c r="E43" s="80"/>
      <c r="F43" s="67"/>
      <c r="G43" s="80"/>
      <c r="H43" s="80"/>
      <c r="I43" s="67"/>
      <c r="J43" s="2"/>
      <c r="K43" s="2"/>
      <c r="L43" s="2"/>
    </row>
    <row r="44" spans="2:12" s="45" customFormat="1" ht="18" customHeight="1">
      <c r="B44" s="7" t="s">
        <v>52</v>
      </c>
      <c r="C44" s="7"/>
      <c r="D44" s="44"/>
      <c r="E44" s="44"/>
      <c r="F44" s="44"/>
      <c r="G44" s="44"/>
      <c r="H44" s="44"/>
      <c r="I44" s="44"/>
      <c r="J44" s="19"/>
      <c r="K44" s="19"/>
      <c r="L44" s="19"/>
    </row>
    <row r="45" spans="2:12" s="45" customFormat="1" ht="16.5" customHeight="1">
      <c r="B45" s="7" t="s">
        <v>53</v>
      </c>
      <c r="C45" s="7"/>
      <c r="D45" s="44"/>
      <c r="E45" s="44"/>
      <c r="F45" s="44"/>
      <c r="G45" s="44"/>
      <c r="H45" s="44"/>
      <c r="I45" s="44"/>
      <c r="J45" s="19"/>
      <c r="K45" s="19"/>
      <c r="L45" s="19"/>
    </row>
    <row r="46" spans="2:12" s="48" customFormat="1" ht="16.5" customHeight="1">
      <c r="B46" s="7" t="s">
        <v>54</v>
      </c>
      <c r="C46" s="46"/>
      <c r="D46" s="47"/>
      <c r="E46" s="7"/>
      <c r="F46" s="7"/>
      <c r="G46" s="7"/>
      <c r="H46" s="7"/>
      <c r="I46" s="7"/>
      <c r="J46" s="46"/>
      <c r="K46" s="46"/>
      <c r="L46" s="46"/>
    </row>
    <row r="47" spans="2:12" s="48" customFormat="1" ht="15.75">
      <c r="B47" s="46" t="s">
        <v>55</v>
      </c>
      <c r="C47" s="46"/>
      <c r="D47" s="46"/>
      <c r="E47" s="7"/>
      <c r="F47" s="7"/>
      <c r="G47" s="7"/>
      <c r="H47" s="7"/>
      <c r="I47" s="7"/>
      <c r="J47" s="46"/>
      <c r="K47" s="46"/>
      <c r="L47" s="46"/>
    </row>
    <row r="48" spans="2:12" s="48" customFormat="1" ht="16.5" customHeight="1">
      <c r="B48" s="46" t="s">
        <v>56</v>
      </c>
      <c r="C48" s="46"/>
      <c r="D48" s="46"/>
      <c r="E48" s="7"/>
      <c r="F48" s="7"/>
      <c r="G48" s="7"/>
      <c r="H48" s="7"/>
      <c r="I48" s="7"/>
      <c r="J48" s="46"/>
      <c r="K48" s="46"/>
      <c r="L48" s="46"/>
    </row>
    <row r="49" spans="2:12" s="48" customFormat="1" ht="14.25" customHeight="1">
      <c r="B49" s="46" t="s">
        <v>57</v>
      </c>
      <c r="C49" s="46"/>
      <c r="D49" s="46"/>
      <c r="E49" s="7"/>
      <c r="F49" s="7"/>
      <c r="G49" s="7"/>
      <c r="H49" s="7"/>
      <c r="I49" s="7"/>
      <c r="J49" s="46"/>
      <c r="K49" s="46"/>
      <c r="L49" s="46"/>
    </row>
    <row r="50" spans="2:12" s="48" customFormat="1" ht="14.25" customHeight="1">
      <c r="B50" s="46" t="s">
        <v>49</v>
      </c>
      <c r="C50" s="46"/>
      <c r="D50" s="46"/>
      <c r="E50" s="7"/>
      <c r="F50" s="7"/>
      <c r="G50" s="7"/>
      <c r="H50" s="7"/>
      <c r="I50" s="7"/>
      <c r="J50" s="46"/>
      <c r="K50" s="46"/>
      <c r="L50" s="46"/>
    </row>
    <row r="51" spans="2:12" s="45" customFormat="1" ht="16.5" customHeight="1">
      <c r="B51" s="7" t="s">
        <v>58</v>
      </c>
      <c r="C51" s="7"/>
      <c r="D51" s="44"/>
      <c r="E51" s="44"/>
      <c r="F51" s="44"/>
      <c r="G51" s="44"/>
      <c r="H51" s="44"/>
      <c r="I51" s="44"/>
      <c r="J51" s="19"/>
      <c r="K51" s="19"/>
      <c r="L51" s="19"/>
    </row>
    <row r="52" spans="2:14" s="48" customFormat="1" ht="16.5" customHeight="1">
      <c r="B52" s="7" t="s">
        <v>59</v>
      </c>
      <c r="C52" s="46"/>
      <c r="D52" s="47"/>
      <c r="E52" s="7"/>
      <c r="F52" s="7"/>
      <c r="G52" s="7"/>
      <c r="H52" s="7"/>
      <c r="I52" s="7"/>
      <c r="J52" s="46"/>
      <c r="K52" s="46"/>
      <c r="L52" s="46"/>
      <c r="N52" s="48" t="s">
        <v>41</v>
      </c>
    </row>
    <row r="53" spans="2:12" s="48" customFormat="1" ht="15.75">
      <c r="B53" s="46" t="s">
        <v>60</v>
      </c>
      <c r="C53" s="46"/>
      <c r="D53" s="46"/>
      <c r="E53" s="7"/>
      <c r="F53" s="7"/>
      <c r="G53" s="7"/>
      <c r="H53" s="7"/>
      <c r="I53" s="7"/>
      <c r="J53" s="46"/>
      <c r="K53" s="46"/>
      <c r="L53" s="46"/>
    </row>
    <row r="54" spans="2:12" s="48" customFormat="1" ht="16.5" customHeight="1">
      <c r="B54" s="46" t="s">
        <v>61</v>
      </c>
      <c r="C54" s="46"/>
      <c r="D54" s="46"/>
      <c r="E54" s="7"/>
      <c r="F54" s="7"/>
      <c r="G54" s="7"/>
      <c r="H54" s="7"/>
      <c r="I54" s="7"/>
      <c r="J54" s="46"/>
      <c r="K54" s="46"/>
      <c r="L54" s="46"/>
    </row>
    <row r="55" spans="2:12" s="48" customFormat="1" ht="15.75">
      <c r="B55" s="46" t="s">
        <v>62</v>
      </c>
      <c r="C55" s="46"/>
      <c r="D55" s="46"/>
      <c r="E55" s="7"/>
      <c r="F55" s="7"/>
      <c r="G55" s="7"/>
      <c r="H55" s="7"/>
      <c r="I55" s="7"/>
      <c r="J55" s="46"/>
      <c r="K55" s="46"/>
      <c r="L55" s="46"/>
    </row>
    <row r="56" spans="2:12" s="48" customFormat="1" ht="15.75">
      <c r="B56" s="46" t="s">
        <v>50</v>
      </c>
      <c r="C56" s="46"/>
      <c r="D56" s="46"/>
      <c r="E56" s="7"/>
      <c r="F56" s="7"/>
      <c r="G56" s="7"/>
      <c r="H56" s="7"/>
      <c r="I56" s="7"/>
      <c r="J56" s="46"/>
      <c r="K56" s="46"/>
      <c r="L56" s="46"/>
    </row>
    <row r="57" spans="2:12" s="48" customFormat="1" ht="15.75">
      <c r="B57" s="46"/>
      <c r="C57" s="46"/>
      <c r="D57" s="46"/>
      <c r="E57" s="7"/>
      <c r="F57" s="7"/>
      <c r="G57" s="7"/>
      <c r="H57" s="7"/>
      <c r="I57" s="7"/>
      <c r="J57" s="46"/>
      <c r="K57" s="46"/>
      <c r="L57" s="46"/>
    </row>
    <row r="58" spans="2:9" s="21" customFormat="1" ht="19.5" customHeight="1">
      <c r="B58" s="1" t="s">
        <v>17</v>
      </c>
      <c r="C58" s="21" t="s">
        <v>25</v>
      </c>
      <c r="D58" s="22">
        <v>40928</v>
      </c>
      <c r="E58" s="23"/>
      <c r="F58" s="23"/>
      <c r="G58" s="23"/>
      <c r="H58" s="23"/>
      <c r="I58" s="23"/>
    </row>
  </sheetData>
  <mergeCells count="1">
    <mergeCell ref="B2:I2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Měřičková</cp:lastModifiedBy>
  <cp:lastPrinted>2012-03-09T17:30:55Z</cp:lastPrinted>
  <dcterms:created xsi:type="dcterms:W3CDTF">1997-01-24T11:07:25Z</dcterms:created>
  <dcterms:modified xsi:type="dcterms:W3CDTF">2012-03-09T17:33:34Z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34977380</vt:i4>
  </property>
  <property fmtid="{D5CDD505-2E9C-101B-9397-08002B2CF9AE}" pid="4" name="_EmailSubje">
    <vt:lpwstr>výroční zpráva DD 2011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Měřičková</vt:lpwstr>
  </property>
</Properties>
</file>