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nění rozpočtu 08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<sst xmlns="http://schemas.openxmlformats.org/spreadsheetml/2006/main" count="68" uniqueCount="63">
  <si>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z toho:</t>
  </si>
  <si>
    <t>Dejvické divadlo, o.p.s.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</si>
  <si>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</si>
  <si>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</si>
  <si>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</si>
  <si>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</si>
  <si>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</si>
  <si>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</si>
  <si>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</si>
  <si>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</si>
  <si>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</si>
  <si>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</si>
  <si>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</si>
  <si>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</si>
  <si>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</si>
  <si>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</si>
  <si>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</si>
  <si>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</si>
  <si>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</si>
  <si>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</si>
  <si>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</si>
  <si>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</si>
  <si>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</si>
  <si>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</si>
  <si>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</si>
  <si>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</si>
  <si>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 xml:space="preserve"> Výsledek</t>
  </si>
  <si>
    <t>Ing. Irena Náměstková</t>
  </si>
  <si>
    <t>dotace OZ MK ČR ze SR</t>
  </si>
  <si>
    <t>ostatní služby - viz poznámka</t>
  </si>
  <si>
    <r>
      <t xml:space="preserve">Daně a poplatky </t>
    </r>
    <r>
      <rPr>
        <sz val="12"/>
        <rFont val="Arial"/>
        <family val="2"/>
      </rPr>
      <t>včetně daně z příjmu</t>
    </r>
  </si>
  <si>
    <t xml:space="preserve">grant MÚ hl.m. Praha na činnost </t>
  </si>
  <si>
    <t>HČ+DČ</t>
  </si>
  <si>
    <t xml:space="preserve">Čerpání rezervního fondu organizace </t>
  </si>
  <si>
    <t xml:space="preserve">Rezervní fond organizace </t>
  </si>
  <si>
    <t xml:space="preserve">právní a ek. služby, aktualizace softw. </t>
  </si>
  <si>
    <r>
      <t xml:space="preserve">pojištění </t>
    </r>
    <r>
      <rPr>
        <sz val="11"/>
        <rFont val="Arial"/>
        <family val="2"/>
      </rPr>
      <t xml:space="preserve">(Ford Tranzit,zájezd.vyst.atd.) </t>
    </r>
  </si>
  <si>
    <t xml:space="preserve">dotace MK ČR ze SR  </t>
  </si>
  <si>
    <t>příspěvky MČ Praha 6 na akce</t>
  </si>
  <si>
    <t>příspěvek MÚ hl.m. Praha  na vstupenku</t>
  </si>
  <si>
    <r>
      <t>dary</t>
    </r>
    <r>
      <rPr>
        <sz val="12"/>
        <rFont val="Arial"/>
        <family val="2"/>
      </rPr>
      <t xml:space="preserve"> </t>
    </r>
  </si>
  <si>
    <t>úroky a jiné ost. výnosy; tržby z prod. materiálu</t>
  </si>
  <si>
    <t>Poznámka:  Nákladová položka "ostatní služby" ve schváleném rozpočtu na r. 2008 v částce 6 272 tis. Kč obsahuje: 781 tis. Kč na</t>
  </si>
  <si>
    <t xml:space="preserve">           Plnění rozpočtu k 31.12. 2008 </t>
  </si>
  <si>
    <t>hlavní činnost</t>
  </si>
  <si>
    <t xml:space="preserve">          schválený rozpočet 2008</t>
  </si>
  <si>
    <t xml:space="preserve">  doplň.čin.</t>
  </si>
  <si>
    <t xml:space="preserve"> doplň.čin.</t>
  </si>
  <si>
    <t>úspora čerpání grantu Magistrátu hl.m. Prahy</t>
  </si>
  <si>
    <t xml:space="preserve">           plnění  rozpočtu k 31.12 2008</t>
  </si>
  <si>
    <t xml:space="preserve">  autorské polatky (DILiA, OSA, Aurapont atd.), 532 tis. Kč náklady na propagaci, 4 031 tis. Kč na umělecké honoráře, dramaturgickou</t>
  </si>
  <si>
    <t xml:space="preserve">  spolupráci, režii, scénickou hudbu, scénografii apod., 81 tis.Kč-odvoz odpadků a techn. kontroly (has.přístr.,plyn.kotle,revize atd.)    </t>
  </si>
  <si>
    <t xml:space="preserve">  63 tis.Kč praní,čištění, 53 tis.Kč půjčovné kostýmů,170 tis. Kč tisk propag. materiálů, 86 tis. Kč - přeprava na festivalová vystoupení    </t>
  </si>
  <si>
    <t xml:space="preserve">  DD a Rosénky, 15 tis. Kč na úhradu drobného pohoštění při jednáních DD včetně vody Rosana  pro herce, a 460 tis. Kč  na výrobu</t>
  </si>
  <si>
    <t xml:space="preserve"> 112 tis.Kč praní,čištění, 61 tis.Kč půjčovné kostýmů,321 tis. Kč tisk propag. materiálů, 237 tis.Kč - přeprava na festivalová vystoupení  </t>
  </si>
  <si>
    <t xml:space="preserve"> 16 tis. Kč na   úhradu drobného pohoštění při jednáních DD včetně vody Rosana pro herce a 499 tis. Kč na výrobu nových inscenací.</t>
  </si>
  <si>
    <t>%</t>
  </si>
  <si>
    <r>
      <t xml:space="preserve">  dekorace nových inscenací. V plnění plánu k 31.12.08  čerpání uvedené položkyv částce 6 731obsahuje: 796 tis. Kč autorské polatky, </t>
    </r>
    <r>
      <rPr>
        <b/>
        <sz val="14"/>
        <rFont val="Arial"/>
        <family val="2"/>
      </rPr>
      <t xml:space="preserve">   </t>
    </r>
  </si>
  <si>
    <t xml:space="preserve"> 374 tis. Kč náklady na propagaci, 4 266 tis. Kč na uměl. honoráře, dramaturgickou spolupráci atd. 49 tis.Kč-odvoz odp. a techn.kontr.</t>
  </si>
  <si>
    <t xml:space="preserve"> úspora čerpání grantu MČ Praha 6 2004-8 </t>
  </si>
  <si>
    <t xml:space="preserve">        Tab. č. 1</t>
  </si>
  <si>
    <t>pronájmy +reklama+agenturní činnost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</si>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</sst>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8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5" xfId="0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6" fillId="2" borderId="48" xfId="0" applyFont="1" applyFill="1" applyBorder="1" applyAlignment="1">
      <alignment/>
    </xf>
    <xf numFmtId="0" fontId="6" fillId="2" borderId="49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7" fillId="2" borderId="18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4" fillId="2" borderId="57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center"/>
    </xf>
    <xf numFmtId="9" fontId="0" fillId="2" borderId="0" xfId="20" applyFont="1" applyFill="1" applyAlignment="1">
      <alignment/>
    </xf>
    <xf numFmtId="0" fontId="7" fillId="2" borderId="0" xfId="0" applyFont="1" applyFill="1" applyBorder="1" applyAlignment="1">
      <alignment/>
    </xf>
    <xf numFmtId="0" fontId="12" fillId="2" borderId="44" xfId="0" applyFont="1" applyFill="1" applyBorder="1" applyAlignment="1">
      <alignment/>
    </xf>
    <xf numFmtId="0" fontId="12" fillId="2" borderId="39" xfId="0" applyFont="1" applyFill="1" applyBorder="1" applyAlignment="1">
      <alignment/>
    </xf>
    <xf numFmtId="0" fontId="12" fillId="2" borderId="59" xfId="0" applyFont="1" applyFill="1" applyBorder="1" applyAlignment="1">
      <alignment/>
    </xf>
    <xf numFmtId="0" fontId="12" fillId="2" borderId="60" xfId="0" applyFont="1" applyFill="1" applyBorder="1" applyAlignment="1">
      <alignment/>
    </xf>
    <xf numFmtId="0" fontId="12" fillId="2" borderId="38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61" xfId="0" applyFont="1" applyFill="1" applyBorder="1" applyAlignment="1">
      <alignment/>
    </xf>
    <xf numFmtId="0" fontId="5" fillId="2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4" fillId="2" borderId="0" xfId="0" applyFont="1" applyFill="1" applyAlignment="1">
      <alignment readingOrder="1"/>
    </xf>
    <xf numFmtId="0" fontId="0" fillId="0" borderId="0" xfId="0" applyAlignment="1">
      <alignment readingOrder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workbookViewId="0" topLeftCell="A26">
      <selection activeCell="A33" sqref="A33"/>
    </sheetView>
  </sheetViews>
  <sheetFormatPr defaultColWidth="9.140625" defaultRowHeight="12.75"/>
  <cols>
    <col min="2" max="2" width="40.7109375" style="0" customWidth="1"/>
    <col min="3" max="3" width="16.28125" style="0" customWidth="1"/>
    <col min="4" max="4" width="12.28125" style="0" customWidth="1"/>
    <col min="5" max="5" width="13.140625" style="0" customWidth="1"/>
    <col min="6" max="6" width="16.28125" style="0" customWidth="1"/>
    <col min="7" max="7" width="12.7109375" style="0" customWidth="1"/>
    <col min="8" max="8" width="12.8515625" style="0" customWidth="1"/>
    <col min="9" max="9" width="7.00390625" style="0" customWidth="1"/>
  </cols>
  <sheetData>
    <row r="1" spans="1:11" ht="15">
      <c r="A1" s="6"/>
      <c r="B1" s="6"/>
      <c r="C1" s="6"/>
      <c r="D1" s="4"/>
      <c r="E1" s="4"/>
      <c r="F1" s="4"/>
      <c r="G1" s="3" t="s">
        <v>60</v>
      </c>
      <c r="H1" s="4"/>
      <c r="I1" s="2"/>
      <c r="J1" s="2"/>
      <c r="K1" s="2"/>
    </row>
    <row r="2" spans="1:11" ht="36" customHeight="1" thickBot="1">
      <c r="A2" s="113" t="s">
        <v>43</v>
      </c>
      <c r="B2" s="114"/>
      <c r="C2" s="114"/>
      <c r="D2" s="114"/>
      <c r="E2" s="114"/>
      <c r="F2" s="114"/>
      <c r="G2" s="114"/>
      <c r="H2" s="114"/>
      <c r="I2" s="2"/>
      <c r="J2" s="2"/>
      <c r="K2" s="2"/>
    </row>
    <row r="3" spans="1:11" ht="19.5" customHeight="1" thickBot="1" thickTop="1">
      <c r="A3" s="24" t="s">
        <v>19</v>
      </c>
      <c r="B3" s="25"/>
      <c r="C3" s="102" t="s">
        <v>45</v>
      </c>
      <c r="D3" s="26"/>
      <c r="E3" s="26"/>
      <c r="F3" s="27" t="s">
        <v>49</v>
      </c>
      <c r="G3" s="54"/>
      <c r="H3" s="28"/>
      <c r="I3" s="2"/>
      <c r="J3" s="2"/>
      <c r="K3" s="2"/>
    </row>
    <row r="4" spans="1:11" ht="19.5" customHeight="1" thickBot="1">
      <c r="A4" s="62" t="s">
        <v>1</v>
      </c>
      <c r="B4" s="7"/>
      <c r="C4" s="8" t="s">
        <v>44</v>
      </c>
      <c r="D4" s="20" t="s">
        <v>47</v>
      </c>
      <c r="E4" s="103" t="s">
        <v>32</v>
      </c>
      <c r="F4" s="8" t="s">
        <v>44</v>
      </c>
      <c r="G4" s="61" t="s">
        <v>46</v>
      </c>
      <c r="H4" s="103" t="s">
        <v>32</v>
      </c>
      <c r="I4" s="104" t="s">
        <v>56</v>
      </c>
      <c r="J4" s="2"/>
      <c r="K4" s="2"/>
    </row>
    <row r="5" spans="1:11" ht="19.5" customHeight="1" thickBot="1" thickTop="1">
      <c r="A5" s="9" t="s">
        <v>10</v>
      </c>
      <c r="B5" s="10"/>
      <c r="C5" s="35">
        <f>SUM(C6+C10+C17+C22+C23)</f>
        <v>23869</v>
      </c>
      <c r="D5" s="45">
        <f>SUM(D6+D10+D17+D22+D23)</f>
        <v>381</v>
      </c>
      <c r="E5" s="72">
        <f aca="true" t="shared" si="0" ref="E5:E43">SUM(C5:D5)</f>
        <v>24250</v>
      </c>
      <c r="F5" s="43">
        <f>SUM(F6+F10+F17+F22+F23)</f>
        <v>24129</v>
      </c>
      <c r="G5" s="45">
        <f>SUM(G6+G10+G17+G22+G23)</f>
        <v>686</v>
      </c>
      <c r="H5" s="72">
        <f aca="true" t="shared" si="1" ref="H5:H43">SUM(F5:G5)</f>
        <v>24815</v>
      </c>
      <c r="I5" s="2">
        <v>102.3</v>
      </c>
      <c r="J5" s="2"/>
      <c r="K5" s="2"/>
    </row>
    <row r="6" spans="1:11" ht="19.5" customHeight="1" thickTop="1">
      <c r="A6" s="30" t="s">
        <v>12</v>
      </c>
      <c r="B6" s="11"/>
      <c r="C6" s="37">
        <f>SUM(C7:C9)</f>
        <v>1514</v>
      </c>
      <c r="D6" s="64">
        <f>SUM(D7:D9)</f>
        <v>101</v>
      </c>
      <c r="E6" s="73">
        <f t="shared" si="0"/>
        <v>1615</v>
      </c>
      <c r="F6" s="55">
        <f>SUM(F7:F9)</f>
        <v>1534</v>
      </c>
      <c r="G6" s="64">
        <f>SUM(G7:G9)</f>
        <v>54</v>
      </c>
      <c r="H6" s="78">
        <f t="shared" si="1"/>
        <v>1588</v>
      </c>
      <c r="I6" s="2"/>
      <c r="J6" s="2"/>
      <c r="K6" s="2"/>
    </row>
    <row r="7" spans="1:11" ht="19.5" customHeight="1">
      <c r="A7" s="31" t="s">
        <v>0</v>
      </c>
      <c r="B7" s="12" t="s">
        <v>2</v>
      </c>
      <c r="C7" s="38">
        <v>714</v>
      </c>
      <c r="D7" s="65">
        <v>20</v>
      </c>
      <c r="E7" s="80">
        <f t="shared" si="0"/>
        <v>734</v>
      </c>
      <c r="F7" s="56">
        <v>803</v>
      </c>
      <c r="G7" s="65">
        <v>10</v>
      </c>
      <c r="H7" s="80">
        <f t="shared" si="1"/>
        <v>813</v>
      </c>
      <c r="I7" s="2"/>
      <c r="J7" s="2"/>
      <c r="K7" s="2"/>
    </row>
    <row r="8" spans="1:11" ht="19.5" customHeight="1">
      <c r="A8" s="31"/>
      <c r="B8" s="12" t="s">
        <v>3</v>
      </c>
      <c r="C8" s="38">
        <v>145</v>
      </c>
      <c r="D8" s="65"/>
      <c r="E8" s="81">
        <f t="shared" si="0"/>
        <v>145</v>
      </c>
      <c r="F8" s="56">
        <v>89</v>
      </c>
      <c r="G8" s="65"/>
      <c r="H8" s="80">
        <f t="shared" si="1"/>
        <v>89</v>
      </c>
      <c r="I8" s="2"/>
      <c r="J8" s="2"/>
      <c r="K8" s="2"/>
    </row>
    <row r="9" spans="1:11" ht="19.5" customHeight="1">
      <c r="A9" s="31"/>
      <c r="B9" s="12" t="s">
        <v>4</v>
      </c>
      <c r="C9" s="38">
        <v>655</v>
      </c>
      <c r="D9" s="65">
        <v>81</v>
      </c>
      <c r="E9" s="80">
        <f t="shared" si="0"/>
        <v>736</v>
      </c>
      <c r="F9" s="56">
        <v>642</v>
      </c>
      <c r="G9" s="65">
        <v>44</v>
      </c>
      <c r="H9" s="80">
        <f t="shared" si="1"/>
        <v>686</v>
      </c>
      <c r="I9" s="2"/>
      <c r="J9" s="2"/>
      <c r="K9" s="2"/>
    </row>
    <row r="10" spans="1:11" ht="19.5" customHeight="1">
      <c r="A10" s="32" t="s">
        <v>5</v>
      </c>
      <c r="B10" s="12"/>
      <c r="C10" s="39">
        <f>SUM(C11:C16)</f>
        <v>7906</v>
      </c>
      <c r="D10" s="66">
        <f>SUM(D11:D16)</f>
        <v>78</v>
      </c>
      <c r="E10" s="75">
        <f t="shared" si="0"/>
        <v>7984</v>
      </c>
      <c r="F10" s="57">
        <f>SUM(F11:F16)</f>
        <v>8382</v>
      </c>
      <c r="G10" s="66">
        <f>SUM(G11:G16)</f>
        <v>69</v>
      </c>
      <c r="H10" s="74">
        <f t="shared" si="1"/>
        <v>8451</v>
      </c>
      <c r="I10" s="2"/>
      <c r="J10" s="2"/>
      <c r="K10" s="2"/>
    </row>
    <row r="11" spans="1:11" ht="19.5" customHeight="1">
      <c r="A11" s="31" t="s">
        <v>0</v>
      </c>
      <c r="B11" s="12" t="s">
        <v>6</v>
      </c>
      <c r="C11" s="38">
        <v>490</v>
      </c>
      <c r="D11" s="65">
        <v>6</v>
      </c>
      <c r="E11" s="80">
        <f t="shared" si="0"/>
        <v>496</v>
      </c>
      <c r="F11" s="56">
        <v>462</v>
      </c>
      <c r="G11" s="65">
        <v>14</v>
      </c>
      <c r="H11" s="80">
        <f t="shared" si="1"/>
        <v>476</v>
      </c>
      <c r="I11" s="2"/>
      <c r="J11" s="2"/>
      <c r="K11" s="2"/>
    </row>
    <row r="12" spans="1:11" ht="19.5" customHeight="1">
      <c r="A12" s="31"/>
      <c r="B12" s="12" t="s">
        <v>11</v>
      </c>
      <c r="C12" s="38">
        <v>662</v>
      </c>
      <c r="D12" s="65"/>
      <c r="E12" s="81">
        <f t="shared" si="0"/>
        <v>662</v>
      </c>
      <c r="F12" s="56">
        <v>629</v>
      </c>
      <c r="G12" s="65">
        <v>26</v>
      </c>
      <c r="H12" s="80">
        <f t="shared" si="1"/>
        <v>655</v>
      </c>
      <c r="I12" s="2"/>
      <c r="J12" s="2"/>
      <c r="K12" s="2"/>
    </row>
    <row r="13" spans="1:11" ht="19.5" customHeight="1">
      <c r="A13" s="31"/>
      <c r="B13" s="12" t="s">
        <v>35</v>
      </c>
      <c r="C13" s="38">
        <v>260</v>
      </c>
      <c r="D13" s="65"/>
      <c r="E13" s="80">
        <f t="shared" si="0"/>
        <v>260</v>
      </c>
      <c r="F13" s="56">
        <v>355</v>
      </c>
      <c r="G13" s="65">
        <v>8</v>
      </c>
      <c r="H13" s="80">
        <f t="shared" si="1"/>
        <v>363</v>
      </c>
      <c r="I13" s="2"/>
      <c r="J13" s="2"/>
      <c r="K13" s="2"/>
    </row>
    <row r="14" spans="1:11" ht="19.5" customHeight="1">
      <c r="A14" s="31"/>
      <c r="B14" s="12" t="s">
        <v>7</v>
      </c>
      <c r="C14" s="38">
        <v>82</v>
      </c>
      <c r="D14" s="65">
        <v>20</v>
      </c>
      <c r="E14" s="81">
        <f t="shared" si="0"/>
        <v>102</v>
      </c>
      <c r="F14" s="56">
        <v>87</v>
      </c>
      <c r="G14" s="65">
        <v>1</v>
      </c>
      <c r="H14" s="80">
        <f t="shared" si="1"/>
        <v>88</v>
      </c>
      <c r="I14" s="2"/>
      <c r="J14" s="2"/>
      <c r="K14" s="2"/>
    </row>
    <row r="15" spans="1:11" ht="19.5" customHeight="1">
      <c r="A15" s="31"/>
      <c r="B15" s="12" t="s">
        <v>8</v>
      </c>
      <c r="C15" s="38">
        <v>140</v>
      </c>
      <c r="D15" s="65"/>
      <c r="E15" s="80">
        <f t="shared" si="0"/>
        <v>140</v>
      </c>
      <c r="F15" s="56">
        <v>118</v>
      </c>
      <c r="G15" s="65"/>
      <c r="H15" s="80">
        <f t="shared" si="1"/>
        <v>118</v>
      </c>
      <c r="I15" s="2"/>
      <c r="J15" s="2"/>
      <c r="K15" s="2"/>
    </row>
    <row r="16" spans="1:11" ht="19.5" customHeight="1">
      <c r="A16" s="31"/>
      <c r="B16" s="12" t="s">
        <v>29</v>
      </c>
      <c r="C16" s="38">
        <v>6272</v>
      </c>
      <c r="D16" s="65">
        <v>52</v>
      </c>
      <c r="E16" s="81">
        <f t="shared" si="0"/>
        <v>6324</v>
      </c>
      <c r="F16" s="56">
        <v>6731</v>
      </c>
      <c r="G16" s="65">
        <v>20</v>
      </c>
      <c r="H16" s="80">
        <f t="shared" si="1"/>
        <v>6751</v>
      </c>
      <c r="I16" s="2"/>
      <c r="J16" s="2"/>
      <c r="K16" s="2"/>
    </row>
    <row r="17" spans="1:11" ht="19.5" customHeight="1">
      <c r="A17" s="32" t="s">
        <v>13</v>
      </c>
      <c r="B17" s="13"/>
      <c r="C17" s="39">
        <f>SUM(C18:C21)</f>
        <v>13983</v>
      </c>
      <c r="D17" s="66">
        <f>SUM(D18:D21)</f>
        <v>167</v>
      </c>
      <c r="E17" s="74">
        <f t="shared" si="0"/>
        <v>14150</v>
      </c>
      <c r="F17" s="57">
        <f>SUM(F18:F21)</f>
        <v>13773</v>
      </c>
      <c r="G17" s="66">
        <f>SUM(G18:G21)</f>
        <v>541</v>
      </c>
      <c r="H17" s="74">
        <f t="shared" si="1"/>
        <v>14314</v>
      </c>
      <c r="I17" s="2"/>
      <c r="J17" s="2"/>
      <c r="K17" s="2"/>
    </row>
    <row r="18" spans="1:14" ht="19.5" customHeight="1">
      <c r="A18" s="31" t="s">
        <v>0</v>
      </c>
      <c r="B18" s="12" t="s">
        <v>14</v>
      </c>
      <c r="C18" s="38">
        <v>10099</v>
      </c>
      <c r="D18" s="65">
        <v>120</v>
      </c>
      <c r="E18" s="75">
        <f t="shared" si="0"/>
        <v>10219</v>
      </c>
      <c r="F18" s="56">
        <v>9676</v>
      </c>
      <c r="G18" s="65">
        <v>398</v>
      </c>
      <c r="H18" s="80">
        <f t="shared" si="1"/>
        <v>10074</v>
      </c>
      <c r="I18" s="2"/>
      <c r="J18" s="2"/>
      <c r="K18" s="2"/>
      <c r="N18" s="5"/>
    </row>
    <row r="19" spans="1:11" ht="19.5" customHeight="1">
      <c r="A19" s="31"/>
      <c r="B19" s="12" t="s">
        <v>15</v>
      </c>
      <c r="C19" s="38">
        <v>300</v>
      </c>
      <c r="D19" s="65">
        <v>4</v>
      </c>
      <c r="E19" s="80">
        <f t="shared" si="0"/>
        <v>304</v>
      </c>
      <c r="F19" s="56">
        <v>564</v>
      </c>
      <c r="G19" s="65">
        <v>2</v>
      </c>
      <c r="H19" s="80">
        <f t="shared" si="1"/>
        <v>566</v>
      </c>
      <c r="I19" s="2"/>
      <c r="J19" s="2"/>
      <c r="K19" s="2"/>
    </row>
    <row r="20" spans="1:11" ht="19.5" customHeight="1">
      <c r="A20" s="31"/>
      <c r="B20" s="12" t="s">
        <v>9</v>
      </c>
      <c r="C20" s="38">
        <v>2675</v>
      </c>
      <c r="D20" s="65">
        <v>32</v>
      </c>
      <c r="E20" s="81">
        <f t="shared" si="0"/>
        <v>2707</v>
      </c>
      <c r="F20" s="56">
        <v>2637</v>
      </c>
      <c r="G20" s="65">
        <v>106</v>
      </c>
      <c r="H20" s="80">
        <f t="shared" si="1"/>
        <v>2743</v>
      </c>
      <c r="I20" s="2"/>
      <c r="J20" s="2"/>
      <c r="K20" s="2"/>
    </row>
    <row r="21" spans="1:11" ht="19.5" customHeight="1">
      <c r="A21" s="31"/>
      <c r="B21" s="12" t="s">
        <v>16</v>
      </c>
      <c r="C21" s="38">
        <v>909</v>
      </c>
      <c r="D21" s="65">
        <v>11</v>
      </c>
      <c r="E21" s="80">
        <f t="shared" si="0"/>
        <v>920</v>
      </c>
      <c r="F21" s="56">
        <v>896</v>
      </c>
      <c r="G21" s="65">
        <v>35</v>
      </c>
      <c r="H21" s="80">
        <f t="shared" si="1"/>
        <v>931</v>
      </c>
      <c r="I21" s="2"/>
      <c r="J21" s="2"/>
      <c r="K21" s="2"/>
    </row>
    <row r="22" spans="1:11" ht="19.5" customHeight="1">
      <c r="A22" s="32" t="s">
        <v>30</v>
      </c>
      <c r="B22" s="13"/>
      <c r="C22" s="39">
        <v>88</v>
      </c>
      <c r="D22" s="66">
        <v>35</v>
      </c>
      <c r="E22" s="81">
        <f t="shared" si="0"/>
        <v>123</v>
      </c>
      <c r="F22" s="57">
        <v>67</v>
      </c>
      <c r="G22" s="66">
        <v>22</v>
      </c>
      <c r="H22" s="74">
        <f t="shared" si="1"/>
        <v>89</v>
      </c>
      <c r="I22" s="3"/>
      <c r="J22" s="3"/>
      <c r="K22" s="3"/>
    </row>
    <row r="23" spans="1:11" ht="19.5" customHeight="1">
      <c r="A23" s="32" t="s">
        <v>17</v>
      </c>
      <c r="B23" s="12"/>
      <c r="C23" s="39">
        <f>SUM(C24:C25)</f>
        <v>378</v>
      </c>
      <c r="D23" s="66">
        <f>SUM(D24:D25)</f>
        <v>0</v>
      </c>
      <c r="E23" s="74">
        <f t="shared" si="0"/>
        <v>378</v>
      </c>
      <c r="F23" s="57">
        <f>SUM(F24:F25)</f>
        <v>373</v>
      </c>
      <c r="G23" s="66">
        <f>SUM(G24:G25)</f>
        <v>0</v>
      </c>
      <c r="H23" s="74">
        <f t="shared" si="1"/>
        <v>373</v>
      </c>
      <c r="I23" s="2"/>
      <c r="J23" s="2"/>
      <c r="K23" s="2"/>
    </row>
    <row r="24" spans="1:11" ht="19.5" customHeight="1">
      <c r="A24" s="33" t="s">
        <v>0</v>
      </c>
      <c r="B24" s="14" t="s">
        <v>36</v>
      </c>
      <c r="C24" s="40">
        <v>35</v>
      </c>
      <c r="D24" s="67"/>
      <c r="E24" s="80">
        <f t="shared" si="0"/>
        <v>35</v>
      </c>
      <c r="F24" s="58">
        <v>28</v>
      </c>
      <c r="G24" s="67"/>
      <c r="H24" s="80">
        <f t="shared" si="1"/>
        <v>28</v>
      </c>
      <c r="I24" s="2"/>
      <c r="J24" s="2"/>
      <c r="K24" s="2"/>
    </row>
    <row r="25" spans="1:11" ht="19.5" customHeight="1" thickBot="1">
      <c r="A25" s="33"/>
      <c r="B25" s="14" t="s">
        <v>20</v>
      </c>
      <c r="C25" s="40">
        <v>343</v>
      </c>
      <c r="D25" s="67"/>
      <c r="E25" s="82">
        <f t="shared" si="0"/>
        <v>343</v>
      </c>
      <c r="F25" s="58">
        <v>345</v>
      </c>
      <c r="G25" s="67"/>
      <c r="H25" s="83">
        <f t="shared" si="1"/>
        <v>345</v>
      </c>
      <c r="I25" s="2"/>
      <c r="J25" s="2"/>
      <c r="K25" s="2"/>
    </row>
    <row r="26" spans="1:11" ht="19.5" customHeight="1" thickBot="1" thickTop="1">
      <c r="A26" s="15" t="s">
        <v>21</v>
      </c>
      <c r="B26" s="16"/>
      <c r="C26" s="35">
        <f>SUM(C27+C33+C36+C35+C37+C39+C40+C41+C42)</f>
        <v>23869</v>
      </c>
      <c r="D26" s="68">
        <f>SUM(D27+D33+D34+D39+D40)</f>
        <v>850</v>
      </c>
      <c r="E26" s="72">
        <f t="shared" si="0"/>
        <v>24719</v>
      </c>
      <c r="F26" s="43">
        <f>SUM(F27+F33+F36+F37+F38+F39+F40+F41+F42)</f>
        <v>23716</v>
      </c>
      <c r="G26" s="68">
        <f>SUM(G27+G33+G34+G39+G40)</f>
        <v>1099</v>
      </c>
      <c r="H26" s="72">
        <f t="shared" si="1"/>
        <v>24815</v>
      </c>
      <c r="I26" s="2">
        <v>105.4</v>
      </c>
      <c r="J26" s="2"/>
      <c r="K26" s="2"/>
    </row>
    <row r="27" spans="1:11" ht="19.5" customHeight="1" thickTop="1">
      <c r="A27" s="29" t="s">
        <v>22</v>
      </c>
      <c r="B27" s="4"/>
      <c r="C27" s="41">
        <f>SUM(C28+C29+C30+C31)</f>
        <v>7146</v>
      </c>
      <c r="D27" s="64">
        <f>SUM(D28+D29+D30+D32)</f>
        <v>850</v>
      </c>
      <c r="E27" s="73">
        <f t="shared" si="0"/>
        <v>7996</v>
      </c>
      <c r="F27" s="41">
        <f>SUM(F28+F29+F30+F31)</f>
        <v>9694</v>
      </c>
      <c r="G27" s="64">
        <f>SUM(G28+G29+G30+G32)</f>
        <v>1099</v>
      </c>
      <c r="H27" s="79">
        <f t="shared" si="1"/>
        <v>10793</v>
      </c>
      <c r="I27" s="2">
        <v>134.9</v>
      </c>
      <c r="J27" s="2"/>
      <c r="K27" s="2"/>
    </row>
    <row r="28" spans="1:11" ht="19.5" customHeight="1">
      <c r="A28" s="33" t="s">
        <v>24</v>
      </c>
      <c r="B28" s="14"/>
      <c r="C28" s="40">
        <v>4335</v>
      </c>
      <c r="D28" s="67"/>
      <c r="E28" s="80">
        <f t="shared" si="0"/>
        <v>4335</v>
      </c>
      <c r="F28" s="58">
        <v>6382</v>
      </c>
      <c r="G28" s="67"/>
      <c r="H28" s="80">
        <f t="shared" si="1"/>
        <v>6382</v>
      </c>
      <c r="I28" s="2"/>
      <c r="J28" s="2"/>
      <c r="K28" s="2"/>
    </row>
    <row r="29" spans="1:11" ht="19.5" customHeight="1">
      <c r="A29" s="33" t="s">
        <v>25</v>
      </c>
      <c r="B29" s="14"/>
      <c r="C29" s="40">
        <v>2550</v>
      </c>
      <c r="D29" s="67"/>
      <c r="E29" s="80">
        <f t="shared" si="0"/>
        <v>2550</v>
      </c>
      <c r="F29" s="58">
        <v>2951</v>
      </c>
      <c r="G29" s="67"/>
      <c r="H29" s="80">
        <f t="shared" si="1"/>
        <v>2951</v>
      </c>
      <c r="I29" s="2"/>
      <c r="J29" s="2"/>
      <c r="K29" s="2"/>
    </row>
    <row r="30" spans="1:11" ht="19.5" customHeight="1">
      <c r="A30" s="33" t="s">
        <v>23</v>
      </c>
      <c r="B30" s="14"/>
      <c r="C30" s="40">
        <v>258</v>
      </c>
      <c r="D30" s="67"/>
      <c r="E30" s="81">
        <f t="shared" si="0"/>
        <v>258</v>
      </c>
      <c r="F30" s="58">
        <v>285</v>
      </c>
      <c r="G30" s="67"/>
      <c r="H30" s="80">
        <f t="shared" si="1"/>
        <v>285</v>
      </c>
      <c r="I30" s="2"/>
      <c r="J30" s="2"/>
      <c r="K30" s="2"/>
    </row>
    <row r="31" spans="1:11" ht="19.5" customHeight="1">
      <c r="A31" s="33" t="s">
        <v>41</v>
      </c>
      <c r="B31" s="14"/>
      <c r="C31" s="40">
        <v>3</v>
      </c>
      <c r="D31" s="67"/>
      <c r="E31" s="80">
        <f t="shared" si="0"/>
        <v>3</v>
      </c>
      <c r="F31" s="58">
        <v>76</v>
      </c>
      <c r="G31" s="67"/>
      <c r="H31" s="80">
        <f t="shared" si="1"/>
        <v>76</v>
      </c>
      <c r="I31" s="2"/>
      <c r="J31" s="2"/>
      <c r="K31" s="2"/>
    </row>
    <row r="32" spans="1:11" ht="19.5" customHeight="1" thickBot="1">
      <c r="A32" s="34" t="s">
        <v>61</v>
      </c>
      <c r="B32" s="17"/>
      <c r="C32" s="42"/>
      <c r="D32" s="67">
        <v>850</v>
      </c>
      <c r="E32" s="82">
        <f t="shared" si="0"/>
        <v>850</v>
      </c>
      <c r="F32" s="60"/>
      <c r="G32" s="67">
        <v>1099</v>
      </c>
      <c r="H32" s="83">
        <f t="shared" si="1"/>
        <v>1099</v>
      </c>
      <c r="I32" s="19"/>
      <c r="J32" s="2"/>
      <c r="K32" s="2"/>
    </row>
    <row r="33" spans="1:32" s="46" customFormat="1" ht="19.5" customHeight="1" thickBot="1" thickTop="1">
      <c r="A33" s="15" t="s">
        <v>62</v>
      </c>
      <c r="B33" s="18"/>
      <c r="C33" s="35">
        <v>8358</v>
      </c>
      <c r="D33" s="36"/>
      <c r="E33" s="72">
        <f t="shared" si="0"/>
        <v>8358</v>
      </c>
      <c r="F33" s="45">
        <v>5218</v>
      </c>
      <c r="G33" s="68"/>
      <c r="H33" s="72">
        <f t="shared" si="1"/>
        <v>5218</v>
      </c>
      <c r="I33" s="53"/>
      <c r="J33" s="3"/>
      <c r="K33" s="3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11" ht="19.5" customHeight="1" thickTop="1">
      <c r="A34" s="30" t="s">
        <v>59</v>
      </c>
      <c r="B34" s="44"/>
      <c r="C34" s="111">
        <v>3783</v>
      </c>
      <c r="D34" s="71"/>
      <c r="E34" s="110">
        <f>SUM(C34:D34)</f>
        <v>3783</v>
      </c>
      <c r="F34" s="108">
        <v>2865</v>
      </c>
      <c r="G34" s="77"/>
      <c r="H34" s="106">
        <f t="shared" si="1"/>
        <v>2865</v>
      </c>
      <c r="I34" s="2"/>
      <c r="J34" s="2"/>
      <c r="K34" s="2"/>
    </row>
    <row r="35" spans="1:11" ht="19.5" customHeight="1">
      <c r="A35" s="30" t="s">
        <v>48</v>
      </c>
      <c r="B35" s="44"/>
      <c r="C35" s="112">
        <v>0</v>
      </c>
      <c r="D35" s="63"/>
      <c r="E35" s="107">
        <f t="shared" si="0"/>
        <v>0</v>
      </c>
      <c r="F35" s="109">
        <v>831</v>
      </c>
      <c r="G35" s="63"/>
      <c r="H35" s="107">
        <f t="shared" si="1"/>
        <v>831</v>
      </c>
      <c r="I35" s="2"/>
      <c r="J35" s="2"/>
      <c r="K35" s="2"/>
    </row>
    <row r="36" spans="1:11" ht="19.5" customHeight="1">
      <c r="A36" s="85" t="s">
        <v>38</v>
      </c>
      <c r="B36" s="20"/>
      <c r="C36" s="41">
        <v>90</v>
      </c>
      <c r="D36" s="84"/>
      <c r="E36" s="86">
        <f t="shared" si="0"/>
        <v>90</v>
      </c>
      <c r="F36" s="60">
        <v>80</v>
      </c>
      <c r="G36" s="89"/>
      <c r="H36" s="89">
        <f t="shared" si="1"/>
        <v>80</v>
      </c>
      <c r="I36" s="2"/>
      <c r="J36" s="2"/>
      <c r="K36" s="2"/>
    </row>
    <row r="37" spans="1:11" ht="19.5" customHeight="1">
      <c r="A37" s="91" t="s">
        <v>31</v>
      </c>
      <c r="B37" s="92"/>
      <c r="C37" s="39">
        <v>5000</v>
      </c>
      <c r="D37" s="90"/>
      <c r="E37" s="86">
        <f t="shared" si="0"/>
        <v>5000</v>
      </c>
      <c r="F37" s="60">
        <v>4169</v>
      </c>
      <c r="G37" s="89"/>
      <c r="H37" s="89">
        <f t="shared" si="1"/>
        <v>4169</v>
      </c>
      <c r="I37" s="2"/>
      <c r="J37" s="2"/>
      <c r="K37" s="2"/>
    </row>
    <row r="38" spans="1:35" s="88" customFormat="1" ht="19.5" customHeight="1">
      <c r="A38" s="32" t="s">
        <v>39</v>
      </c>
      <c r="B38" s="13"/>
      <c r="C38" s="39">
        <v>0</v>
      </c>
      <c r="D38" s="87"/>
      <c r="E38" s="74">
        <f t="shared" si="0"/>
        <v>0</v>
      </c>
      <c r="F38" s="57">
        <v>951</v>
      </c>
      <c r="G38" s="90"/>
      <c r="H38" s="90">
        <f t="shared" si="1"/>
        <v>951</v>
      </c>
      <c r="I38" s="53"/>
      <c r="J38" s="3"/>
      <c r="K38" s="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1:11" ht="19.5" customHeight="1">
      <c r="A39" s="29" t="s">
        <v>40</v>
      </c>
      <c r="B39" s="7"/>
      <c r="C39" s="41">
        <v>1500</v>
      </c>
      <c r="D39" s="70"/>
      <c r="E39" s="79">
        <f t="shared" si="0"/>
        <v>1500</v>
      </c>
      <c r="F39" s="59">
        <v>1948</v>
      </c>
      <c r="G39" s="70"/>
      <c r="H39" s="79">
        <f t="shared" si="1"/>
        <v>1948</v>
      </c>
      <c r="I39" s="2"/>
      <c r="J39" s="2"/>
      <c r="K39" s="2"/>
    </row>
    <row r="40" spans="1:11" ht="19.5" customHeight="1">
      <c r="A40" s="34" t="s">
        <v>37</v>
      </c>
      <c r="B40" s="17"/>
      <c r="C40" s="42">
        <v>1775</v>
      </c>
      <c r="D40" s="69"/>
      <c r="E40" s="75">
        <f t="shared" si="0"/>
        <v>1775</v>
      </c>
      <c r="F40" s="60">
        <v>1440</v>
      </c>
      <c r="G40" s="69"/>
      <c r="H40" s="74">
        <f t="shared" si="1"/>
        <v>1440</v>
      </c>
      <c r="I40" s="2"/>
      <c r="J40" s="2"/>
      <c r="K40" s="2"/>
    </row>
    <row r="41" spans="1:11" ht="19.5" customHeight="1">
      <c r="A41" s="34" t="s">
        <v>28</v>
      </c>
      <c r="B41" s="17"/>
      <c r="C41" s="42"/>
      <c r="D41" s="69"/>
      <c r="E41" s="74">
        <f t="shared" si="0"/>
        <v>0</v>
      </c>
      <c r="F41" s="60">
        <v>150</v>
      </c>
      <c r="G41" s="69"/>
      <c r="H41" s="74">
        <f t="shared" si="1"/>
        <v>150</v>
      </c>
      <c r="I41" s="2"/>
      <c r="J41" s="2"/>
      <c r="K41" s="2"/>
    </row>
    <row r="42" spans="1:11" ht="19.5" customHeight="1">
      <c r="A42" s="34" t="s">
        <v>33</v>
      </c>
      <c r="B42" s="17"/>
      <c r="C42" s="42"/>
      <c r="D42" s="69"/>
      <c r="E42" s="75">
        <f t="shared" si="0"/>
        <v>0</v>
      </c>
      <c r="F42" s="60">
        <v>66</v>
      </c>
      <c r="G42" s="69"/>
      <c r="H42" s="74">
        <f t="shared" si="1"/>
        <v>66</v>
      </c>
      <c r="I42" s="2"/>
      <c r="J42" s="2"/>
      <c r="K42" s="2"/>
    </row>
    <row r="43" spans="1:11" ht="19.5" customHeight="1" thickBot="1">
      <c r="A43" s="34" t="s">
        <v>26</v>
      </c>
      <c r="B43" s="17"/>
      <c r="C43" s="95">
        <f>SUM(C26-C5)</f>
        <v>0</v>
      </c>
      <c r="D43" s="67">
        <f>SUM(D26-D5)</f>
        <v>469</v>
      </c>
      <c r="E43" s="83">
        <f t="shared" si="0"/>
        <v>469</v>
      </c>
      <c r="F43" s="96">
        <f>SUM(F26-F5)</f>
        <v>-413</v>
      </c>
      <c r="G43" s="67">
        <f>SUM(G26-G5)</f>
        <v>413</v>
      </c>
      <c r="H43" s="83">
        <f t="shared" si="1"/>
        <v>0</v>
      </c>
      <c r="I43" s="2"/>
      <c r="J43" s="2"/>
      <c r="K43" s="2"/>
    </row>
    <row r="44" spans="1:11" ht="21" customHeight="1" thickBot="1">
      <c r="A44" s="97" t="s">
        <v>34</v>
      </c>
      <c r="B44" s="98"/>
      <c r="C44" s="99">
        <v>1336</v>
      </c>
      <c r="D44" s="100"/>
      <c r="E44" s="76"/>
      <c r="F44" s="101">
        <v>1353</v>
      </c>
      <c r="G44" s="100"/>
      <c r="H44" s="76"/>
      <c r="I44" s="2"/>
      <c r="J44" s="2"/>
      <c r="K44" s="2"/>
    </row>
    <row r="45" spans="1:11" ht="21" customHeight="1" thickTop="1">
      <c r="A45" s="7"/>
      <c r="B45" s="7"/>
      <c r="C45" s="105"/>
      <c r="D45" s="105"/>
      <c r="E45" s="84"/>
      <c r="F45" s="105"/>
      <c r="G45" s="105"/>
      <c r="H45" s="84"/>
      <c r="I45" s="2"/>
      <c r="J45" s="2"/>
      <c r="K45" s="2"/>
    </row>
    <row r="46" spans="1:11" s="48" customFormat="1" ht="18" customHeight="1">
      <c r="A46" s="7" t="s">
        <v>42</v>
      </c>
      <c r="B46" s="7"/>
      <c r="C46" s="47"/>
      <c r="D46" s="47"/>
      <c r="E46" s="47"/>
      <c r="F46" s="47"/>
      <c r="G46" s="47"/>
      <c r="H46" s="47"/>
      <c r="I46" s="19"/>
      <c r="J46" s="19"/>
      <c r="K46" s="19"/>
    </row>
    <row r="47" spans="1:11" s="48" customFormat="1" ht="16.5" customHeight="1">
      <c r="A47" s="7" t="s">
        <v>50</v>
      </c>
      <c r="B47" s="7"/>
      <c r="C47" s="47"/>
      <c r="D47" s="47"/>
      <c r="E47" s="47"/>
      <c r="F47" s="47"/>
      <c r="G47" s="47"/>
      <c r="H47" s="47"/>
      <c r="I47" s="19"/>
      <c r="J47" s="19"/>
      <c r="K47" s="19"/>
    </row>
    <row r="48" spans="1:11" s="51" customFormat="1" ht="16.5" customHeight="1">
      <c r="A48" s="7" t="s">
        <v>51</v>
      </c>
      <c r="B48" s="49"/>
      <c r="C48" s="50"/>
      <c r="D48" s="7"/>
      <c r="E48" s="7"/>
      <c r="F48" s="7"/>
      <c r="G48" s="7"/>
      <c r="H48" s="7"/>
      <c r="I48" s="49"/>
      <c r="J48" s="49"/>
      <c r="K48" s="49"/>
    </row>
    <row r="49" spans="1:11" s="51" customFormat="1" ht="15.75">
      <c r="A49" s="49" t="s">
        <v>52</v>
      </c>
      <c r="B49" s="49"/>
      <c r="C49" s="49"/>
      <c r="D49" s="7"/>
      <c r="E49" s="7"/>
      <c r="F49" s="7"/>
      <c r="G49" s="7"/>
      <c r="H49" s="7"/>
      <c r="I49" s="49"/>
      <c r="J49" s="49"/>
      <c r="K49" s="49"/>
    </row>
    <row r="50" spans="1:11" s="51" customFormat="1" ht="16.5" customHeight="1">
      <c r="A50" s="49" t="s">
        <v>53</v>
      </c>
      <c r="B50" s="49"/>
      <c r="C50" s="49"/>
      <c r="D50" s="7"/>
      <c r="E50" s="7"/>
      <c r="F50" s="7"/>
      <c r="G50" s="7"/>
      <c r="H50" s="7"/>
      <c r="I50" s="49"/>
      <c r="J50" s="49"/>
      <c r="K50" s="49"/>
    </row>
    <row r="51" spans="1:11" s="51" customFormat="1" ht="14.25" customHeight="1">
      <c r="A51" s="49" t="s">
        <v>57</v>
      </c>
      <c r="B51" s="49"/>
      <c r="C51" s="49"/>
      <c r="D51" s="7"/>
      <c r="E51" s="7"/>
      <c r="F51" s="7"/>
      <c r="G51" s="7"/>
      <c r="H51" s="7"/>
      <c r="I51" s="49"/>
      <c r="J51" s="49"/>
      <c r="K51" s="49"/>
    </row>
    <row r="52" spans="1:11" s="94" customFormat="1" ht="18">
      <c r="A52" s="49" t="s">
        <v>58</v>
      </c>
      <c r="B52" s="93"/>
      <c r="C52" s="93"/>
      <c r="D52" s="47"/>
      <c r="E52" s="47"/>
      <c r="F52" s="47"/>
      <c r="G52" s="47"/>
      <c r="H52" s="47"/>
      <c r="I52" s="93"/>
      <c r="J52" s="93"/>
      <c r="K52" s="93"/>
    </row>
    <row r="53" spans="1:11" s="94" customFormat="1" ht="18">
      <c r="A53" s="49" t="s">
        <v>54</v>
      </c>
      <c r="B53" s="93"/>
      <c r="C53" s="93"/>
      <c r="D53" s="47"/>
      <c r="E53" s="47"/>
      <c r="F53" s="47"/>
      <c r="G53" s="47"/>
      <c r="H53" s="47"/>
      <c r="I53" s="93"/>
      <c r="J53" s="93"/>
      <c r="K53" s="93"/>
    </row>
    <row r="54" s="116" customFormat="1" ht="15.75">
      <c r="A54" s="115" t="s">
        <v>55</v>
      </c>
    </row>
    <row r="55" spans="1:11" s="51" customFormat="1" ht="15.75">
      <c r="A55" s="49"/>
      <c r="B55" s="49"/>
      <c r="C55" s="49"/>
      <c r="D55" s="7"/>
      <c r="E55" s="7"/>
      <c r="F55" s="7"/>
      <c r="G55" s="7"/>
      <c r="H55" s="7"/>
      <c r="I55" s="49"/>
      <c r="J55" s="49"/>
      <c r="K55" s="49"/>
    </row>
    <row r="56" spans="1:8" s="21" customFormat="1" ht="19.5" customHeight="1">
      <c r="A56" s="1" t="s">
        <v>18</v>
      </c>
      <c r="B56" s="21" t="s">
        <v>27</v>
      </c>
      <c r="C56" s="22">
        <v>39839</v>
      </c>
      <c r="D56" s="23"/>
      <c r="E56" s="23"/>
      <c r="F56" s="23"/>
      <c r="G56" s="23"/>
      <c r="H56" s="23"/>
    </row>
    <row r="57" ht="12.75">
      <c r="B57">
        <f>-B32</f>
        <v>0</v>
      </c>
    </row>
  </sheetData>
  <mergeCells count="2">
    <mergeCell ref="A2:H2"/>
    <mergeCell ref="A54:IV54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2009-03-04T12:10:50Z</cp:lastPrinted>
  <dcterms:created xsi:type="dcterms:W3CDTF">1997-01-24T11:07:25Z</dcterms:created>
  <dcterms:modified xsi:type="dcterms:W3CDTF">2009-05-20T11:08:23Z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-999082043</vt:i4>
  </property>
  <property fmtid="{D5CDD505-2E9C-101B-9397-08002B2CF9AE}" pid="3" name="_EmailSubject">
    <vt:lpwstr>výroční zpráva na web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1369220544</vt:i4>
  </property>
</Properties>
</file>